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defaultThemeVersion="124226"/>
  <mc:AlternateContent xmlns:mc="http://schemas.openxmlformats.org/markup-compatibility/2006">
    <mc:Choice Requires="x15">
      <x15ac:absPath xmlns:x15ac="http://schemas.microsoft.com/office/spreadsheetml/2010/11/ac" url="C:\Users\Quinn\OneDrive\Desktop\"/>
    </mc:Choice>
  </mc:AlternateContent>
  <xr:revisionPtr revIDLastSave="0" documentId="8_{3C6310AA-3BE9-420B-850C-ACBCDA5F4863}" xr6:coauthVersionLast="47" xr6:coauthVersionMax="47" xr10:uidLastSave="{00000000-0000-0000-0000-000000000000}"/>
  <bookViews>
    <workbookView xWindow="7755" yWindow="2490" windowWidth="28800" windowHeight="15435"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 i="4" l="1"/>
  <c r="U10" i="4"/>
  <c r="T10" i="4"/>
  <c r="S10" i="4"/>
  <c r="V7" i="4" l="1"/>
  <c r="U7" i="4"/>
  <c r="T7" i="4"/>
  <c r="S7" i="4"/>
  <c r="V6" i="4"/>
  <c r="U6" i="4"/>
  <c r="T6" i="4"/>
  <c r="S6" i="4"/>
  <c r="V12" i="4" l="1"/>
  <c r="U12" i="4"/>
  <c r="T12" i="4"/>
  <c r="S12" i="4"/>
  <c r="V11" i="4"/>
  <c r="U11" i="4"/>
  <c r="T11" i="4"/>
  <c r="S11"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<sst xmlns="http://schemas.openxmlformats.org/spreadsheetml/2006/main" count="70" uniqueCount="57">
  <si>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</si>
  <si>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</si>
  <si>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</si>
  <si>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</si>
  <si>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</si>
  <si>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</si>
  <si>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</si>
  <si>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</si>
  <si>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</si>
  <si>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</si>
  <si>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</si>
  <si>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</si>
  <si>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</si>
  <si>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</si>
  <si>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</si>
  <si>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</si>
  <si>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</si>
  <si>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</si>
  <si>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</si>
  <si>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</si>
  <si>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</si>
  <si>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</si>
  <si>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</si>
  <si>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</si>
  <si>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</si>
  <si>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</si>
  <si>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</si>
  <si>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</si>
  <si>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</si>
  <si>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</si>
  <si>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</si>
  <si>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WSDA2701</t>
  </si>
  <si>
    <t>550 Dock St                                                  Tacoma, WA 98402-4622</t>
  </si>
  <si>
    <t>Sheri Hartman                                        360-902-1999                         slhartman@agr.wa.gov</t>
  </si>
  <si>
    <t>DOCKEN2</t>
  </si>
  <si>
    <t>524 East Bruneau Ave
Kennewick, WA  99336-3725</t>
  </si>
  <si>
    <t>Dan Gonzales
509-544-3522 or 509-380-4644
dgonzales@doc1.wa.gov</t>
  </si>
  <si>
    <t>100M</t>
  </si>
  <si>
    <t xml:space="preserve">Vendor equipment installation on the roof IS NOT AN ACCEPTABLE INSTALLATION FOR DOC.
The specific location of the DEMARC, Room #  142
The service provider is responsible for providing and installing the entrance cable up to
the demarcation point as well as the termination hardware at the demarcation point. The service provider is also
responsible for maintenance and troubleshooting of the extended portion of the cabling
and termination hardware.   </t>
  </si>
  <si>
    <t>DOLD2704</t>
  </si>
  <si>
    <t>6010 Main Street SW, Lakewood WA 98499-5027</t>
  </si>
  <si>
    <t>LCON
Dean Carrougher dcarroughe@dol.wa.gov 360-664-4944 
ALT Contact
DOL Network Support DLISNetTelSup@dol.wa.gov 360-664-4904</t>
  </si>
  <si>
    <t>Install per site map in room 109 (DOLD2704 - Office layout.PDF)</t>
  </si>
  <si>
    <t>DOCTAC6</t>
  </si>
  <si>
    <t>Progress House Work Release
5601 6th Ave 
Tacoma, WA  98406-2605</t>
  </si>
  <si>
    <t xml:space="preserve">MER is small room with limited space to add additional equipment.  The wall mounted half-rack does not have available RU space to add additional equipment and the Wall Mounted plywood board does not have available space to mount equipment. </t>
  </si>
  <si>
    <t xml:space="preserve">William Johnson
253-983-7190 / 253-983-7191
wrjohnson@doc1.wa.gov
Christopher Fowler
253-593-2845
cafowler@doc1.wa.gov 
Building Contact:
Laura Deckard
360-355-0348
lddeckard@doc1.wa.gov
</t>
  </si>
  <si>
    <t>N/A</t>
  </si>
  <si>
    <t>Room #142 shown on site map. Install extended handoff per attached site map (DOCKEN2 - Site Map.pdf)</t>
  </si>
  <si>
    <t>Main Equipment Room (MER) shown on site map. Install extended handoff per attached site map (DOCTAC6 - Site Map.pdf)</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</si>
  <si>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maps. (Reference WSDA2701-Satellite View.pdf &amp; WSDA2701-Site Map.pdf).  Please contact LCON for questions. </t>
  </si>
  <si>
    <t>COWLITZ911 Center</t>
  </si>
  <si>
    <t>2790 OCEAN BEACH HWY
LONGVIEW WA 98632-3510</t>
  </si>
  <si>
    <t>LCON
Deanna Wells 360-414-5517 or 360-431-4712 wellsd@co.cowlitz.wa.us
ALT LCON
Paul Terhune 503.757.3870 pterhune@morepowertech.com</t>
  </si>
  <si>
    <t>Install extended handoff per attached site map in Equiptment #117  (Cowlitz911 Office Layout.pdf)</t>
  </si>
  <si>
    <t>Evaluation  Model for Solicitation Number 22-RFQ-019 Amendment 2</t>
  </si>
  <si>
    <t>Fixed 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</si>
</sst>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B6" zoomScaleNormal="100" workbookViewId="0">
      <selection activeCell="G8" sqref="G8"/>
    </sheetView>
  </sheetViews>
  <sheetFormatPr defaultColWidth="8.85546875" defaultRowHeight="15.75" x14ac:dyDescent="0.25"/>
  <cols>
    <col min="1" max="1" width="4.42578125" style="1" bestFit="1" customWidth="1"/>
    <col min="2" max="2" width="36.7109375" style="1" customWidth="1"/>
    <col min="3" max="3" width="35.140625" style="126" customWidth="1"/>
    <col min="4" max="4" width="38.140625" style="126" customWidth="1"/>
    <col min="5" max="5" width="42.42578125" style="126"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2" customWidth="1"/>
    <col min="18" max="18" width="13" style="113"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1" t="s">
        <v>55</v>
      </c>
      <c r="B1" s="131"/>
      <c r="C1" s="131"/>
      <c r="D1" s="131"/>
      <c r="E1" s="131"/>
      <c r="F1" s="131"/>
      <c r="G1" s="131"/>
      <c r="H1" s="131"/>
      <c r="I1" s="131"/>
      <c r="J1" s="131"/>
      <c r="K1" s="131"/>
      <c r="Q1" s="108"/>
      <c r="R1" s="109"/>
      <c r="S1" s="4"/>
      <c r="T1" s="4"/>
    </row>
    <row r="2" spans="1:22" ht="25.15" customHeight="1" thickBot="1" x14ac:dyDescent="0.3">
      <c r="A2" s="5"/>
      <c r="B2" s="6" t="s">
        <v>0</v>
      </c>
      <c r="C2" s="123"/>
      <c r="D2" s="123"/>
      <c r="E2" s="123"/>
      <c r="F2" s="7"/>
      <c r="G2" s="7"/>
      <c r="H2" s="7"/>
      <c r="I2" s="7"/>
      <c r="J2" s="7"/>
      <c r="K2" s="8"/>
      <c r="L2" s="9"/>
      <c r="M2" s="132" t="s">
        <v>29</v>
      </c>
      <c r="N2" s="133"/>
      <c r="O2" s="133"/>
      <c r="P2" s="133"/>
      <c r="Q2" s="110"/>
      <c r="R2" s="111"/>
      <c r="S2" s="97"/>
      <c r="T2" s="97"/>
    </row>
    <row r="3" spans="1:22" s="95" customFormat="1" ht="50.45" customHeight="1" thickBot="1" x14ac:dyDescent="0.3">
      <c r="A3" s="10"/>
      <c r="B3" s="11"/>
      <c r="C3" s="124"/>
      <c r="D3" s="124"/>
      <c r="E3" s="124"/>
      <c r="F3" s="12"/>
      <c r="G3" s="12"/>
      <c r="H3" s="12"/>
      <c r="I3" s="138" t="s">
        <v>14</v>
      </c>
      <c r="J3" s="139"/>
      <c r="K3" s="13"/>
      <c r="L3" s="14"/>
      <c r="M3" s="134"/>
      <c r="N3" s="135"/>
      <c r="O3" s="135"/>
      <c r="P3" s="135"/>
      <c r="Q3" s="136" t="s">
        <v>27</v>
      </c>
      <c r="R3" s="137"/>
      <c r="S3" s="140" t="s">
        <v>20</v>
      </c>
      <c r="T3" s="140"/>
      <c r="U3" s="140"/>
      <c r="V3" s="140"/>
    </row>
    <row r="4" spans="1:22" s="95" customFormat="1" ht="78.599999999999994" customHeight="1" thickBot="1" x14ac:dyDescent="0.3">
      <c r="A4" s="10"/>
      <c r="B4" s="17" t="s">
        <v>2</v>
      </c>
      <c r="C4" s="125" t="s">
        <v>10</v>
      </c>
      <c r="D4" s="125" t="s">
        <v>1</v>
      </c>
      <c r="E4" s="125"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25">
      <c r="A5" s="5">
        <v>1</v>
      </c>
      <c r="B5" s="114" t="s">
        <v>5</v>
      </c>
      <c r="C5" s="48" t="s">
        <v>6</v>
      </c>
      <c r="D5" s="48" t="s">
        <v>7</v>
      </c>
      <c r="E5" s="128" t="s">
        <v>30</v>
      </c>
      <c r="F5" s="116" t="s">
        <v>8</v>
      </c>
      <c r="G5" s="48">
        <v>120</v>
      </c>
      <c r="H5" s="49" t="s">
        <v>9</v>
      </c>
      <c r="I5" s="50">
        <v>10</v>
      </c>
      <c r="J5" s="51">
        <v>90</v>
      </c>
      <c r="K5" s="52" t="s">
        <v>12</v>
      </c>
      <c r="L5" s="9"/>
      <c r="M5" s="56">
        <v>20</v>
      </c>
      <c r="N5" s="57" t="s">
        <v>11</v>
      </c>
      <c r="O5" s="58">
        <v>500</v>
      </c>
      <c r="P5" s="58">
        <v>1000</v>
      </c>
      <c r="Q5" s="59">
        <v>1000</v>
      </c>
      <c r="R5" s="60">
        <v>1800</v>
      </c>
      <c r="S5" s="107">
        <f t="shared" ref="S5:S33" si="0">IF(ISBLANK(M5),G5,M5)</f>
        <v>20</v>
      </c>
      <c r="T5" s="23">
        <f t="shared" ref="T5:T33" si="1">24*O5+P5</f>
        <v>13000</v>
      </c>
      <c r="U5" s="22">
        <f t="shared" ref="U5:V22" si="2">I5</f>
        <v>10</v>
      </c>
      <c r="V5" s="22">
        <f t="shared" si="2"/>
        <v>90</v>
      </c>
    </row>
    <row r="6" spans="1:22" ht="157.5" x14ac:dyDescent="0.25">
      <c r="A6" s="5">
        <v>2</v>
      </c>
      <c r="B6" s="115" t="s">
        <v>31</v>
      </c>
      <c r="C6" s="89" t="s">
        <v>32</v>
      </c>
      <c r="D6" s="89" t="s">
        <v>33</v>
      </c>
      <c r="E6" s="89" t="s">
        <v>50</v>
      </c>
      <c r="F6" s="117" t="s">
        <v>8</v>
      </c>
      <c r="G6" s="25">
        <v>450</v>
      </c>
      <c r="H6" s="26" t="s">
        <v>9</v>
      </c>
      <c r="I6" s="30">
        <v>10</v>
      </c>
      <c r="J6" s="27">
        <v>90</v>
      </c>
      <c r="K6" s="28"/>
      <c r="L6" s="9"/>
      <c r="M6" s="42"/>
      <c r="N6" s="39"/>
      <c r="O6" s="40"/>
      <c r="P6" s="98">
        <v>0</v>
      </c>
      <c r="Q6" s="127"/>
      <c r="R6" s="62"/>
      <c r="S6" s="44">
        <f t="shared" si="0"/>
        <v>450</v>
      </c>
      <c r="T6" s="24">
        <f t="shared" si="1"/>
        <v>0</v>
      </c>
      <c r="U6" s="99">
        <f t="shared" si="2"/>
        <v>10</v>
      </c>
      <c r="V6" s="99">
        <f t="shared" si="2"/>
        <v>90</v>
      </c>
    </row>
    <row r="7" spans="1:22" ht="173.25" x14ac:dyDescent="0.25">
      <c r="A7" s="5">
        <v>3</v>
      </c>
      <c r="B7" s="103" t="s">
        <v>34</v>
      </c>
      <c r="C7" s="101" t="s">
        <v>35</v>
      </c>
      <c r="D7" s="101" t="s">
        <v>36</v>
      </c>
      <c r="E7" s="101" t="s">
        <v>48</v>
      </c>
      <c r="F7" s="118" t="s">
        <v>8</v>
      </c>
      <c r="G7" s="101">
        <v>150</v>
      </c>
      <c r="H7" s="102" t="s">
        <v>37</v>
      </c>
      <c r="I7" s="103">
        <v>5</v>
      </c>
      <c r="J7" s="104">
        <v>95</v>
      </c>
      <c r="K7" s="105" t="s">
        <v>38</v>
      </c>
      <c r="L7" s="9"/>
      <c r="M7" s="53">
        <v>20</v>
      </c>
      <c r="N7" s="54" t="s">
        <v>56</v>
      </c>
      <c r="O7" s="55">
        <v>239</v>
      </c>
      <c r="P7" s="55">
        <v>25</v>
      </c>
      <c r="Q7" s="129" t="s">
        <v>47</v>
      </c>
      <c r="R7" s="61">
        <v>1495</v>
      </c>
      <c r="S7" s="45">
        <f t="shared" si="0"/>
        <v>20</v>
      </c>
      <c r="T7" s="24">
        <f t="shared" si="1"/>
        <v>5761</v>
      </c>
      <c r="U7" s="99">
        <f t="shared" si="2"/>
        <v>5</v>
      </c>
      <c r="V7" s="99">
        <f t="shared" si="2"/>
        <v>95</v>
      </c>
    </row>
    <row r="8" spans="1:22" ht="110.25" x14ac:dyDescent="0.25">
      <c r="A8" s="5">
        <v>4</v>
      </c>
      <c r="B8" s="30" t="s">
        <v>39</v>
      </c>
      <c r="C8" s="89" t="s">
        <v>40</v>
      </c>
      <c r="D8" s="89" t="s">
        <v>41</v>
      </c>
      <c r="E8" s="89" t="s">
        <v>42</v>
      </c>
      <c r="F8" s="117" t="s">
        <v>8</v>
      </c>
      <c r="G8" s="25">
        <v>250</v>
      </c>
      <c r="H8" s="26" t="s">
        <v>37</v>
      </c>
      <c r="I8" s="30">
        <v>30</v>
      </c>
      <c r="J8" s="27">
        <v>70</v>
      </c>
      <c r="K8" s="28"/>
      <c r="L8" s="9"/>
      <c r="M8" s="42"/>
      <c r="N8" s="39"/>
      <c r="O8" s="40"/>
      <c r="P8" s="98">
        <v>0</v>
      </c>
      <c r="Q8" s="130" t="s">
        <v>47</v>
      </c>
      <c r="R8" s="62"/>
      <c r="S8" s="44">
        <f t="shared" ref="S8:S12" si="3">IF(ISBLANK(M8),G8,M8)</f>
        <v>250</v>
      </c>
      <c r="T8" s="24">
        <f t="shared" ref="T8:T12" si="4">24*O8+P8</f>
        <v>0</v>
      </c>
      <c r="U8" s="99">
        <f t="shared" ref="U8:U12" si="5">I8</f>
        <v>30</v>
      </c>
      <c r="V8" s="99">
        <f t="shared" ref="V8:V12" si="6">J8</f>
        <v>70</v>
      </c>
    </row>
    <row r="9" spans="1:22" ht="204.75" x14ac:dyDescent="0.25">
      <c r="A9" s="5">
        <v>5</v>
      </c>
      <c r="B9" s="103" t="s">
        <v>43</v>
      </c>
      <c r="C9" s="100" t="s">
        <v>44</v>
      </c>
      <c r="D9" s="100" t="s">
        <v>46</v>
      </c>
      <c r="E9" s="100" t="s">
        <v>49</v>
      </c>
      <c r="F9" s="118" t="s">
        <v>8</v>
      </c>
      <c r="G9" s="101">
        <v>150</v>
      </c>
      <c r="H9" s="102" t="s">
        <v>37</v>
      </c>
      <c r="I9" s="103">
        <v>5</v>
      </c>
      <c r="J9" s="104">
        <v>95</v>
      </c>
      <c r="K9" s="105" t="s">
        <v>45</v>
      </c>
      <c r="L9" s="9"/>
      <c r="M9" s="76"/>
      <c r="N9" s="77"/>
      <c r="O9" s="78"/>
      <c r="P9" s="55">
        <v>0</v>
      </c>
      <c r="Q9" s="129" t="s">
        <v>47</v>
      </c>
      <c r="R9" s="65"/>
      <c r="S9" s="44">
        <f t="shared" si="3"/>
        <v>150</v>
      </c>
      <c r="T9" s="24">
        <f t="shared" si="4"/>
        <v>0</v>
      </c>
      <c r="U9" s="99">
        <f t="shared" si="5"/>
        <v>5</v>
      </c>
      <c r="V9" s="99">
        <f t="shared" si="6"/>
        <v>95</v>
      </c>
    </row>
    <row r="10" spans="1:22" ht="94.5" x14ac:dyDescent="0.25">
      <c r="A10" s="5">
        <v>6</v>
      </c>
      <c r="B10" s="30" t="s">
        <v>51</v>
      </c>
      <c r="C10" s="25" t="s">
        <v>52</v>
      </c>
      <c r="D10" s="25" t="s">
        <v>53</v>
      </c>
      <c r="E10" s="25" t="s">
        <v>54</v>
      </c>
      <c r="F10" s="117" t="s">
        <v>8</v>
      </c>
      <c r="G10" s="25">
        <v>120</v>
      </c>
      <c r="H10" s="26" t="s">
        <v>9</v>
      </c>
      <c r="I10" s="30">
        <v>20</v>
      </c>
      <c r="J10" s="27">
        <v>80</v>
      </c>
      <c r="K10" s="28"/>
      <c r="L10" s="9"/>
      <c r="M10" s="42"/>
      <c r="N10" s="39"/>
      <c r="O10" s="40"/>
      <c r="P10" s="98">
        <v>0</v>
      </c>
      <c r="Q10" s="47"/>
      <c r="R10" s="62"/>
      <c r="S10" s="44">
        <f t="shared" ref="S10" si="7">IF(ISBLANK(M10),G10,M10)</f>
        <v>120</v>
      </c>
      <c r="T10" s="24">
        <f t="shared" ref="T10" si="8">24*O10+P10</f>
        <v>0</v>
      </c>
      <c r="U10" s="99">
        <f t="shared" ref="U10" si="9">I10</f>
        <v>20</v>
      </c>
      <c r="V10" s="99">
        <f t="shared" ref="V10" si="10">J10</f>
        <v>80</v>
      </c>
    </row>
    <row r="11" spans="1:22" x14ac:dyDescent="0.25">
      <c r="A11" s="5">
        <v>7</v>
      </c>
      <c r="B11" s="73"/>
      <c r="C11" s="71"/>
      <c r="D11" s="71"/>
      <c r="E11" s="71"/>
      <c r="F11" s="119"/>
      <c r="G11" s="90"/>
      <c r="H11" s="91"/>
      <c r="I11" s="92"/>
      <c r="J11" s="93"/>
      <c r="K11" s="94"/>
      <c r="L11" s="9"/>
      <c r="M11" s="76"/>
      <c r="N11" s="77"/>
      <c r="O11" s="78"/>
      <c r="P11" s="55">
        <v>0</v>
      </c>
      <c r="Q11" s="46"/>
      <c r="R11" s="65"/>
      <c r="S11" s="44">
        <f t="shared" si="3"/>
        <v>0</v>
      </c>
      <c r="T11" s="24">
        <f t="shared" si="4"/>
        <v>0</v>
      </c>
      <c r="U11" s="99">
        <f t="shared" si="5"/>
        <v>0</v>
      </c>
      <c r="V11" s="99">
        <f t="shared" si="6"/>
        <v>0</v>
      </c>
    </row>
    <row r="12" spans="1:22" x14ac:dyDescent="0.25">
      <c r="A12" s="5">
        <v>8</v>
      </c>
      <c r="B12" s="30"/>
      <c r="C12" s="25"/>
      <c r="D12" s="25"/>
      <c r="E12" s="25"/>
      <c r="F12" s="117"/>
      <c r="G12" s="25"/>
      <c r="H12" s="26"/>
      <c r="I12" s="30"/>
      <c r="J12" s="27"/>
      <c r="K12" s="28"/>
      <c r="L12" s="9"/>
      <c r="M12" s="42"/>
      <c r="N12" s="39"/>
      <c r="O12" s="40"/>
      <c r="P12" s="98">
        <v>0</v>
      </c>
      <c r="Q12" s="47"/>
      <c r="R12" s="62"/>
      <c r="S12" s="44">
        <f t="shared" si="3"/>
        <v>0</v>
      </c>
      <c r="T12" s="24">
        <f t="shared" si="4"/>
        <v>0</v>
      </c>
      <c r="U12" s="99">
        <f t="shared" si="5"/>
        <v>0</v>
      </c>
      <c r="V12" s="99">
        <f t="shared" si="6"/>
        <v>0</v>
      </c>
    </row>
    <row r="13" spans="1:22" x14ac:dyDescent="0.25">
      <c r="A13" s="5">
        <v>9</v>
      </c>
      <c r="B13" s="73"/>
      <c r="C13" s="71"/>
      <c r="D13" s="71"/>
      <c r="E13" s="71"/>
      <c r="F13" s="120"/>
      <c r="G13" s="71"/>
      <c r="H13" s="72"/>
      <c r="I13" s="73"/>
      <c r="J13" s="74"/>
      <c r="K13" s="75"/>
      <c r="L13" s="9"/>
      <c r="M13" s="76"/>
      <c r="N13" s="77"/>
      <c r="O13" s="78"/>
      <c r="P13" s="55">
        <v>0</v>
      </c>
      <c r="Q13" s="46"/>
      <c r="R13" s="63"/>
      <c r="S13" s="44">
        <f t="shared" si="0"/>
        <v>0</v>
      </c>
      <c r="T13" s="24">
        <f t="shared" si="1"/>
        <v>0</v>
      </c>
      <c r="U13" s="99">
        <f t="shared" si="2"/>
        <v>0</v>
      </c>
      <c r="V13" s="99">
        <f t="shared" si="2"/>
        <v>0</v>
      </c>
    </row>
    <row r="14" spans="1:22" x14ac:dyDescent="0.25">
      <c r="A14" s="5">
        <v>10</v>
      </c>
      <c r="B14" s="30"/>
      <c r="C14" s="25"/>
      <c r="D14" s="25"/>
      <c r="E14" s="25"/>
      <c r="F14" s="117"/>
      <c r="G14" s="25"/>
      <c r="H14" s="26"/>
      <c r="I14" s="30"/>
      <c r="J14" s="27"/>
      <c r="K14" s="28"/>
      <c r="L14" s="9"/>
      <c r="M14" s="42"/>
      <c r="N14" s="39"/>
      <c r="O14" s="40"/>
      <c r="P14" s="98">
        <v>0</v>
      </c>
      <c r="Q14" s="47"/>
      <c r="R14" s="62"/>
      <c r="S14" s="44">
        <f t="shared" si="0"/>
        <v>0</v>
      </c>
      <c r="T14" s="24">
        <f t="shared" si="1"/>
        <v>0</v>
      </c>
      <c r="U14" s="99">
        <f t="shared" si="2"/>
        <v>0</v>
      </c>
      <c r="V14" s="99">
        <f t="shared" si="2"/>
        <v>0</v>
      </c>
    </row>
    <row r="15" spans="1:22" x14ac:dyDescent="0.25">
      <c r="A15" s="5">
        <v>11</v>
      </c>
      <c r="B15" s="81"/>
      <c r="C15" s="79"/>
      <c r="D15" s="71"/>
      <c r="E15" s="79"/>
      <c r="F15" s="121"/>
      <c r="G15" s="79"/>
      <c r="H15" s="80"/>
      <c r="I15" s="81"/>
      <c r="J15" s="82"/>
      <c r="K15" s="75"/>
      <c r="L15" s="9"/>
      <c r="M15" s="76"/>
      <c r="N15" s="77"/>
      <c r="O15" s="78"/>
      <c r="P15" s="55">
        <v>0</v>
      </c>
      <c r="Q15" s="64"/>
      <c r="R15" s="65"/>
      <c r="S15" s="44">
        <f t="shared" si="0"/>
        <v>0</v>
      </c>
      <c r="T15" s="24">
        <f t="shared" si="1"/>
        <v>0</v>
      </c>
      <c r="U15" s="99">
        <f t="shared" si="2"/>
        <v>0</v>
      </c>
      <c r="V15" s="99">
        <f t="shared" si="2"/>
        <v>0</v>
      </c>
    </row>
    <row r="16" spans="1:22" x14ac:dyDescent="0.25">
      <c r="A16" s="5">
        <v>12</v>
      </c>
      <c r="B16" s="30"/>
      <c r="C16" s="25"/>
      <c r="D16" s="25"/>
      <c r="E16" s="25"/>
      <c r="F16" s="117"/>
      <c r="G16" s="25"/>
      <c r="H16" s="26"/>
      <c r="I16" s="30"/>
      <c r="J16" s="27"/>
      <c r="K16" s="28"/>
      <c r="L16" s="9"/>
      <c r="M16" s="42"/>
      <c r="N16" s="39"/>
      <c r="O16" s="40"/>
      <c r="P16" s="98">
        <v>0</v>
      </c>
      <c r="Q16" s="47"/>
      <c r="R16" s="62"/>
      <c r="S16" s="44">
        <f t="shared" si="0"/>
        <v>0</v>
      </c>
      <c r="T16" s="24">
        <f t="shared" si="1"/>
        <v>0</v>
      </c>
      <c r="U16" s="99">
        <f t="shared" si="2"/>
        <v>0</v>
      </c>
      <c r="V16" s="99">
        <f t="shared" si="2"/>
        <v>0</v>
      </c>
    </row>
    <row r="17" spans="1:22" x14ac:dyDescent="0.25">
      <c r="A17" s="5">
        <v>13</v>
      </c>
      <c r="B17" s="81"/>
      <c r="C17" s="71"/>
      <c r="D17" s="71"/>
      <c r="E17" s="71"/>
      <c r="F17" s="120"/>
      <c r="G17" s="71"/>
      <c r="H17" s="72"/>
      <c r="I17" s="73"/>
      <c r="J17" s="74"/>
      <c r="K17" s="75"/>
      <c r="L17" s="9"/>
      <c r="M17" s="76"/>
      <c r="N17" s="77"/>
      <c r="O17" s="78"/>
      <c r="P17" s="55">
        <v>0</v>
      </c>
      <c r="Q17" s="46"/>
      <c r="R17" s="65"/>
      <c r="S17" s="44">
        <f t="shared" si="0"/>
        <v>0</v>
      </c>
      <c r="T17" s="24">
        <f t="shared" si="1"/>
        <v>0</v>
      </c>
      <c r="U17" s="99">
        <f t="shared" si="2"/>
        <v>0</v>
      </c>
      <c r="V17" s="99">
        <f t="shared" si="2"/>
        <v>0</v>
      </c>
    </row>
    <row r="18" spans="1:22" x14ac:dyDescent="0.25">
      <c r="A18" s="5">
        <v>14</v>
      </c>
      <c r="B18" s="30"/>
      <c r="C18" s="25"/>
      <c r="D18" s="25"/>
      <c r="E18" s="25"/>
      <c r="F18" s="117"/>
      <c r="G18" s="25"/>
      <c r="H18" s="26"/>
      <c r="I18" s="30"/>
      <c r="J18" s="27"/>
      <c r="K18" s="28"/>
      <c r="L18" s="9"/>
      <c r="M18" s="42"/>
      <c r="N18" s="39"/>
      <c r="O18" s="40"/>
      <c r="P18" s="98">
        <v>0</v>
      </c>
      <c r="Q18" s="47"/>
      <c r="R18" s="62"/>
      <c r="S18" s="44">
        <f t="shared" si="0"/>
        <v>0</v>
      </c>
      <c r="T18" s="24">
        <f t="shared" si="1"/>
        <v>0</v>
      </c>
      <c r="U18" s="99">
        <f t="shared" si="2"/>
        <v>0</v>
      </c>
      <c r="V18" s="99">
        <f t="shared" si="2"/>
        <v>0</v>
      </c>
    </row>
    <row r="19" spans="1:22" x14ac:dyDescent="0.25">
      <c r="A19" s="5">
        <v>15</v>
      </c>
      <c r="B19" s="73"/>
      <c r="C19" s="71"/>
      <c r="D19" s="71"/>
      <c r="E19" s="71"/>
      <c r="F19" s="120"/>
      <c r="G19" s="71"/>
      <c r="H19" s="72"/>
      <c r="I19" s="73"/>
      <c r="J19" s="74"/>
      <c r="K19" s="75"/>
      <c r="L19" s="9"/>
      <c r="M19" s="76"/>
      <c r="N19" s="77"/>
      <c r="O19" s="78"/>
      <c r="P19" s="55">
        <v>0</v>
      </c>
      <c r="Q19" s="46"/>
      <c r="R19" s="63"/>
      <c r="S19" s="44">
        <f t="shared" si="0"/>
        <v>0</v>
      </c>
      <c r="T19" s="24">
        <f t="shared" si="1"/>
        <v>0</v>
      </c>
      <c r="U19" s="99">
        <f t="shared" si="2"/>
        <v>0</v>
      </c>
      <c r="V19" s="99">
        <f t="shared" si="2"/>
        <v>0</v>
      </c>
    </row>
    <row r="20" spans="1:22" x14ac:dyDescent="0.25">
      <c r="A20" s="5">
        <v>16</v>
      </c>
      <c r="B20" s="30"/>
      <c r="C20" s="25"/>
      <c r="D20" s="25"/>
      <c r="E20" s="25"/>
      <c r="F20" s="117"/>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25">
      <c r="A21" s="5">
        <v>17</v>
      </c>
      <c r="B21" s="34"/>
      <c r="C21" s="32"/>
      <c r="D21" s="32"/>
      <c r="E21" s="32"/>
      <c r="F21" s="122"/>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25">
      <c r="A22" s="5">
        <v>18</v>
      </c>
      <c r="B22" s="30"/>
      <c r="C22" s="25"/>
      <c r="D22" s="25"/>
      <c r="E22" s="25"/>
      <c r="F22" s="117"/>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25">
      <c r="A23" s="5">
        <v>19</v>
      </c>
      <c r="B23" s="34"/>
      <c r="C23" s="32"/>
      <c r="D23" s="32"/>
      <c r="E23" s="32"/>
      <c r="F23" s="122"/>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25">
      <c r="A24" s="5">
        <v>20</v>
      </c>
      <c r="B24" s="30"/>
      <c r="C24" s="25"/>
      <c r="D24" s="25"/>
      <c r="E24" s="25"/>
      <c r="F24" s="117"/>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25">
      <c r="A25" s="5">
        <v>21</v>
      </c>
      <c r="B25" s="34"/>
      <c r="C25" s="32"/>
      <c r="D25" s="32"/>
      <c r="E25" s="32"/>
      <c r="F25" s="122"/>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25">
      <c r="A26" s="5">
        <v>22</v>
      </c>
      <c r="B26" s="30"/>
      <c r="C26" s="25"/>
      <c r="D26" s="25"/>
      <c r="E26" s="25"/>
      <c r="F26" s="117"/>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25">
      <c r="A27" s="5">
        <v>23</v>
      </c>
      <c r="B27" s="73"/>
      <c r="C27" s="71"/>
      <c r="D27" s="71"/>
      <c r="E27" s="71"/>
      <c r="F27" s="120"/>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25">
      <c r="A28" s="5">
        <v>24</v>
      </c>
      <c r="B28" s="30"/>
      <c r="C28" s="25"/>
      <c r="D28" s="25"/>
      <c r="E28" s="25"/>
      <c r="F28" s="117"/>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25">
      <c r="A29" s="5">
        <v>25</v>
      </c>
      <c r="B29" s="81"/>
      <c r="C29" s="79"/>
      <c r="D29" s="71"/>
      <c r="E29" s="79"/>
      <c r="F29" s="121"/>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25">
      <c r="A30" s="5">
        <v>26</v>
      </c>
      <c r="B30" s="30"/>
      <c r="C30" s="25"/>
      <c r="D30" s="25"/>
      <c r="E30" s="25"/>
      <c r="F30" s="117"/>
      <c r="G30" s="25"/>
      <c r="H30" s="26"/>
      <c r="I30" s="30"/>
      <c r="J30" s="27"/>
      <c r="K30" s="28"/>
      <c r="L30" s="43"/>
      <c r="M30" s="42"/>
      <c r="N30" s="39"/>
      <c r="O30" s="40"/>
      <c r="P30" s="98">
        <v>0</v>
      </c>
      <c r="Q30" s="106"/>
      <c r="R30" s="62"/>
      <c r="S30" s="44">
        <f t="shared" si="0"/>
        <v>0</v>
      </c>
      <c r="T30" s="24">
        <f t="shared" si="1"/>
        <v>0</v>
      </c>
      <c r="U30" s="99">
        <f t="shared" si="11"/>
        <v>0</v>
      </c>
      <c r="V30" s="99">
        <f t="shared" si="11"/>
        <v>0</v>
      </c>
    </row>
    <row r="31" spans="1:22" x14ac:dyDescent="0.25">
      <c r="A31" s="5">
        <v>27</v>
      </c>
      <c r="B31" s="73"/>
      <c r="C31" s="71"/>
      <c r="D31" s="71"/>
      <c r="E31" s="71"/>
      <c r="F31" s="120"/>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25">
      <c r="A32" s="5">
        <v>28</v>
      </c>
      <c r="B32" s="30"/>
      <c r="C32" s="25"/>
      <c r="D32" s="25"/>
      <c r="E32" s="25"/>
      <c r="F32" s="117"/>
      <c r="G32" s="25"/>
      <c r="H32" s="26"/>
      <c r="I32" s="30"/>
      <c r="J32" s="27"/>
      <c r="K32" s="28"/>
      <c r="L32" s="9"/>
      <c r="M32" s="42"/>
      <c r="N32" s="39"/>
      <c r="O32" s="40"/>
      <c r="P32" s="98">
        <v>0</v>
      </c>
      <c r="Q32" s="106"/>
      <c r="R32" s="69"/>
      <c r="S32" s="44">
        <f t="shared" si="0"/>
        <v>0</v>
      </c>
      <c r="T32" s="24">
        <f t="shared" si="1"/>
        <v>0</v>
      </c>
      <c r="U32" s="99">
        <f t="shared" si="11"/>
        <v>0</v>
      </c>
      <c r="V32" s="99">
        <f t="shared" si="11"/>
        <v>0</v>
      </c>
    </row>
    <row r="33" spans="1:22" x14ac:dyDescent="0.25">
      <c r="A33" s="5">
        <v>29</v>
      </c>
      <c r="B33" s="34"/>
      <c r="C33" s="32"/>
      <c r="D33" s="32"/>
      <c r="E33" s="32"/>
      <c r="F33" s="122"/>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9">
      <formula>M5&gt;G5</formula>
    </cfRule>
    <cfRule type="expression" priority="20">
      <formula>$M$5&gt;$G$5</formula>
    </cfRule>
  </conditionalFormatting>
  <conditionalFormatting sqref="S8:S9 S11:S12">
    <cfRule type="expression" dxfId="2" priority="15">
      <formula>M8&gt;G8</formula>
    </cfRule>
    <cfRule type="expression" priority="16">
      <formula>$M$5&gt;$G$5</formula>
    </cfRule>
  </conditionalFormatting>
  <conditionalFormatting sqref="S6:S7">
    <cfRule type="expression" dxfId="1" priority="5">
      <formula>M6&gt;G6</formula>
    </cfRule>
    <cfRule type="expression" priority="6">
      <formula>$M$5&gt;$G$5</formula>
    </cfRule>
  </conditionalFormatting>
  <conditionalFormatting sqref="S10">
    <cfRule type="expression" dxfId="0" priority="1">
      <formula>M10&gt;G10</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C8276AD2-F192-42F8-AF0F-D17AF1DBEFD1}">
  <ds:schemaRefs>
    <ds:schemaRef ds:uri="cf63e0e4-4eb7-4cbb-9267-0825e502aadb"/>
    <ds:schemaRef ds:uri="http://schemas.microsoft.com/office/2006/documentManagement/types"/>
    <ds:schemaRef ds:uri="http://schemas.microsoft.com/sharepoint/v3"/>
    <ds:schemaRef ds:uri="http://schemas.openxmlformats.org/package/2006/metadata/core-properties"/>
    <ds:schemaRef ds:uri="http://purl.org/dc/elements/1.1/"/>
    <ds:schemaRef ds:uri="http://purl.org/dc/terms/"/>
    <ds:schemaRef ds:uri="http://schemas.microsoft.com/office/infopath/2007/PartnerControls"/>
    <ds:schemaRef ds:uri="http://schemas.microsoft.com/office/2006/metadata/properties"/>
    <ds:schemaRef ds:uri="a76cd3a5-e798-46dc-bca1-b38ab7cbdfaf"/>
    <ds:schemaRef ds:uri="d6d2f446-f863-4c00-ba44-ebf19adce64d"/>
    <ds:schemaRef ds:uri="http://www.w3.org/XML/1998/namespace"/>
    <ds:schemaRef ds:uri="http://purl.org/dc/dcmitype/"/>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Quinn Falcone</cp:lastModifiedBy>
  <cp:lastPrinted>2019-03-13T19:29:04Z</cp:lastPrinted>
  <dcterms:created xsi:type="dcterms:W3CDTF">2017-01-24T17:19:42Z</dcterms:created>
  <dcterms:modified xsi:type="dcterms:W3CDTF">2022-02-24T19:37:23Z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