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75\eda-svr\EDAShared\BusinessDivisions\Jamestown Networks\ACCOUNTS\10051 CTS - WaTech\RFQs\22-RFQ-021\"/>
    </mc:Choice>
  </mc:AlternateContent>
  <xr:revisionPtr revIDLastSave="0" documentId="13_ncr:1_{7FDC39B6-740C-40C3-A81C-4A1AD205A7D7}" xr6:coauthVersionLast="47" xr6:coauthVersionMax="47" xr10:uidLastSave="{00000000-0000-0000-0000-000000000000}"/>
  <bookViews>
    <workbookView xWindow="-28920" yWindow="-459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V12" i="4" l="1"/>
  <c r="U12" i="4"/>
  <c r="T12" i="4"/>
  <c r="S12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<sst xmlns="http://schemas.openxmlformats.org/spreadsheetml/2006/main" count="79" uniqueCount="62">
  <si>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</si>
  <si>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</si>
  <si>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</si>
  <si>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</si>
  <si>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</si>
  <si>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</si>
  <si>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</si>
  <si>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</si>
  <si>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</si>
  <si>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</si>
  <si>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</si>
  <si>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</si>
  <si>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</si>
  <si>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</si>
  <si>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</si>
  <si>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</si>
  <si>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</si>
  <si>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</si>
  <si>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</si>
  <si>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</si>
  <si>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</si>
  <si>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</si>
  <si>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</si>
  <si>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</si>
  <si>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</si>
  <si>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</si>
  <si>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</si>
  <si>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</si>
  <si>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</si>
  <si>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</si>
  <si>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</si>
  <si>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Primary contact DOL Network Support 360-664-4904 DLISNetTelSup@dol.wa.gov
Site cntact Monique Smith  360-833-1717 Monique.Smith@vfs.dol.wa.gov</t>
  </si>
  <si>
    <t>Eastside Auto Licensing
1825 SE 164th AVE STE 119, 
Vancouver, WA 98683</t>
  </si>
  <si>
    <t>DOLC0622</t>
  </si>
  <si>
    <t>Install extended handoff per attached site map (DOLC0622 Office Layout.pdf)</t>
  </si>
  <si>
    <t>DSHS1017</t>
  </si>
  <si>
    <t>8517 E Trent Ave                                     Spokane Valley, WA 99212-2328</t>
  </si>
  <si>
    <t>Liz Knigge                                                         360-789-9211                                                      kniggel@dshs.wa.gov</t>
  </si>
  <si>
    <t>LAN Room, Bldg 8517.  Circuit hand-off to be located no further than 10 cable feet from DSHS Router.  Refer to the site contact for building contact information and access.</t>
  </si>
  <si>
    <t>NO</t>
  </si>
  <si>
    <t>350M</t>
  </si>
  <si>
    <t>This request is for a redundant / diverse circuit for this location. Existing Primary circuit is provided by StarTouch. Proposed solution must not utilize StarTouch.                                                                                                                                                                                                                                        ***Per DSHS, the building owner will not allow equipment mounted above six feet from the ground on the building exterior.***</t>
  </si>
  <si>
    <t>Evaluation  Model for Solicitation Number 22-RFQ-021</t>
  </si>
  <si>
    <t>VE-CEN2101 / DOCCEN1 / DSHS6129 / LTS / DSHS6129PGN</t>
  </si>
  <si>
    <t>20311 Old Highway 9 SW
Centralia, WA  98531-9620</t>
  </si>
  <si>
    <t>Site and Building Contact
Mark Mosebach
360-449-7658
memosebach@doc1.wa.gov</t>
  </si>
  <si>
    <t>Ethernet handoff in MDF in the basement of the Admin building</t>
  </si>
  <si>
    <t>Yes</t>
  </si>
  <si>
    <t>1000M (1G)</t>
  </si>
  <si>
    <t>This is a multi-port / multi-vlan request.
1.  Vendor to deliver 4 ports / 4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</t>
  </si>
  <si>
    <t>N/A</t>
  </si>
  <si>
    <t>PE-CEN2101 / DOCCEN1  / DSHS6129 / LTS / DSHS6129PGN</t>
  </si>
  <si>
    <t>ESD3904</t>
  </si>
  <si>
    <t>403 Boundary Street Mattawa, WA 99349-5206</t>
  </si>
  <si>
    <t>Site Contact: 
Eric Wojtach
Phone: (360)507-9667
Cell:(360)706-3261 -preffered 
email: eric.wojtach@esd.wa.gov 
Building Contact: 
Carrie McNamara 
360-790-0853</t>
  </si>
  <si>
    <t xml:space="preserve">Per attached site map </t>
  </si>
  <si>
    <t>100M</t>
  </si>
  <si>
    <t xml:space="preserve">The building is privately owned. If more information is required, please contact ESD facility coordinator Carrie McNamara. 
72 hour advance notice required prior to Access. </t>
  </si>
  <si>
    <t>OAHTAC</t>
  </si>
  <si>
    <t>4301 S Pine Street, Tacoma, WA 98409-7264</t>
  </si>
  <si>
    <t>Pasha Naini
pasha.naini@oah.wa.gov
360-407-2721</t>
  </si>
  <si>
    <t>Extend the demarc to the server room location identified in the drawing.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</si>
</sst>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0" xfId="47" applyBorder="1">
      <alignment horizontal="left" vertical="top" wrapText="1"/>
    </xf>
    <xf numFmtId="7" fontId="2" fillId="40" borderId="40" xfId="44" applyBorder="1">
      <alignment horizontal="left" vertical="top" wrapText="1"/>
    </xf>
    <xf numFmtId="0" fontId="2" fillId="2" borderId="20" xfId="0" applyFont="1" applyFill="1" applyBorder="1" applyAlignment="1">
      <alignment horizontal="left" vertical="top" wrapText="1"/>
    </xf>
    <xf numFmtId="0" fontId="24" fillId="2" borderId="1" xfId="0" applyFont="1" applyFill="1" applyBorder="1" applyAlignment="1">
      <alignment horizontal="left" vertical="top" wrapText="1"/>
    </xf>
    <xf numFmtId="0" fontId="2" fillId="2" borderId="35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top" wrapText="1"/>
    </xf>
    <xf numFmtId="0" fontId="2" fillId="2" borderId="31" xfId="0" applyFont="1" applyFill="1" applyBorder="1" applyAlignment="1">
      <alignment horizontal="left" vertical="top" wrapText="1"/>
    </xf>
    <xf numFmtId="7" fontId="2" fillId="2" borderId="5" xfId="45" applyFill="1" applyBorder="1">
      <alignment horizontal="left" vertical="top" wrapText="1"/>
    </xf>
    <xf numFmtId="7" fontId="2" fillId="39" borderId="9" xfId="47" applyFill="1" applyBorder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164" fontId="2" fillId="2" borderId="14" xfId="0" applyNumberFormat="1" applyFont="1" applyFill="1" applyBorder="1" applyAlignment="1">
      <alignment horizontal="left" vertical="top" wrapText="1"/>
    </xf>
    <xf numFmtId="0" fontId="2" fillId="2" borderId="14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5" zoomScale="80" zoomScaleNormal="80" workbookViewId="0">
      <selection activeCell="AD8" sqref="AD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0" customWidth="1"/>
    <col min="4" max="4" width="38.140625" style="120" customWidth="1"/>
    <col min="5" max="5" width="42.42578125" style="12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07" customWidth="1"/>
    <col min="18" max="18" width="13" style="10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42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03"/>
      <c r="R1" s="104"/>
      <c r="S1" s="4"/>
      <c r="T1" s="4"/>
    </row>
    <row r="2" spans="1:22" ht="25.15" customHeight="1" thickBot="1" x14ac:dyDescent="0.3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05"/>
      <c r="R2" s="106"/>
      <c r="S2" s="92"/>
      <c r="T2" s="92"/>
    </row>
    <row r="3" spans="1:22" s="90" customFormat="1" ht="50.45" customHeight="1" thickBot="1" x14ac:dyDescent="0.3">
      <c r="A3" s="10"/>
      <c r="B3" s="11"/>
      <c r="C3" s="118"/>
      <c r="D3" s="118"/>
      <c r="E3" s="11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90" customFormat="1" ht="78.75" customHeight="1" thickBot="1" x14ac:dyDescent="0.3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25">
      <c r="A5" s="5">
        <v>1</v>
      </c>
      <c r="B5" s="109" t="s">
        <v>5</v>
      </c>
      <c r="C5" s="48" t="s">
        <v>6</v>
      </c>
      <c r="D5" s="48" t="s">
        <v>7</v>
      </c>
      <c r="E5" s="122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10" t="s">
        <v>33</v>
      </c>
      <c r="C6" s="89" t="s">
        <v>32</v>
      </c>
      <c r="D6" s="89" t="s">
        <v>31</v>
      </c>
      <c r="E6" s="89" t="s">
        <v>34</v>
      </c>
      <c r="F6" s="112" t="s">
        <v>8</v>
      </c>
      <c r="G6" s="25">
        <v>120</v>
      </c>
      <c r="H6" s="26" t="s">
        <v>9</v>
      </c>
      <c r="I6" s="30">
        <v>20</v>
      </c>
      <c r="J6" s="27">
        <v>80</v>
      </c>
      <c r="K6" s="28"/>
      <c r="L6" s="9"/>
      <c r="M6" s="42"/>
      <c r="N6" s="39"/>
      <c r="O6" s="40"/>
      <c r="P6" s="93">
        <v>0</v>
      </c>
      <c r="Q6" s="121"/>
      <c r="R6" s="62"/>
      <c r="S6" s="44">
        <f t="shared" si="0"/>
        <v>120</v>
      </c>
      <c r="T6" s="24">
        <f t="shared" si="1"/>
        <v>0</v>
      </c>
      <c r="U6" s="94">
        <f t="shared" si="2"/>
        <v>20</v>
      </c>
      <c r="V6" s="94">
        <f t="shared" si="2"/>
        <v>80</v>
      </c>
    </row>
    <row r="7" spans="1:22" ht="110.25" x14ac:dyDescent="0.25">
      <c r="A7" s="5">
        <v>3</v>
      </c>
      <c r="B7" s="98" t="s">
        <v>35</v>
      </c>
      <c r="C7" s="96" t="s">
        <v>36</v>
      </c>
      <c r="D7" s="96" t="s">
        <v>37</v>
      </c>
      <c r="E7" s="96" t="s">
        <v>38</v>
      </c>
      <c r="F7" s="113" t="s">
        <v>39</v>
      </c>
      <c r="G7" s="96">
        <v>300</v>
      </c>
      <c r="H7" s="97" t="s">
        <v>40</v>
      </c>
      <c r="I7" s="98">
        <v>10</v>
      </c>
      <c r="J7" s="99">
        <v>90</v>
      </c>
      <c r="K7" s="100" t="s">
        <v>41</v>
      </c>
      <c r="L7" s="9"/>
      <c r="M7" s="53"/>
      <c r="N7" s="54"/>
      <c r="O7" s="55"/>
      <c r="P7" s="55">
        <v>0</v>
      </c>
      <c r="Q7" s="64"/>
      <c r="R7" s="61"/>
      <c r="S7" s="45">
        <f t="shared" si="0"/>
        <v>300</v>
      </c>
      <c r="T7" s="24">
        <f t="shared" si="1"/>
        <v>0</v>
      </c>
      <c r="U7" s="94">
        <f t="shared" si="2"/>
        <v>10</v>
      </c>
      <c r="V7" s="94">
        <f t="shared" si="2"/>
        <v>90</v>
      </c>
    </row>
    <row r="8" spans="1:22" ht="220.5" x14ac:dyDescent="0.25">
      <c r="A8" s="5">
        <v>4</v>
      </c>
      <c r="B8" s="110" t="s">
        <v>43</v>
      </c>
      <c r="C8" s="89" t="s">
        <v>44</v>
      </c>
      <c r="D8" s="89" t="s">
        <v>45</v>
      </c>
      <c r="E8" s="89" t="s">
        <v>46</v>
      </c>
      <c r="F8" s="112" t="s">
        <v>47</v>
      </c>
      <c r="G8" s="25">
        <v>150</v>
      </c>
      <c r="H8" s="26" t="s">
        <v>48</v>
      </c>
      <c r="I8" s="30">
        <v>5</v>
      </c>
      <c r="J8" s="27">
        <v>95</v>
      </c>
      <c r="K8" s="28" t="s">
        <v>49</v>
      </c>
      <c r="L8" s="9"/>
      <c r="M8" s="42"/>
      <c r="N8" s="39"/>
      <c r="O8" s="40"/>
      <c r="P8" s="93">
        <v>0</v>
      </c>
      <c r="Q8" s="121"/>
      <c r="R8" s="123" t="s">
        <v>50</v>
      </c>
      <c r="S8" s="44">
        <f t="shared" si="0"/>
        <v>150</v>
      </c>
      <c r="T8" s="24">
        <f t="shared" si="1"/>
        <v>0</v>
      </c>
      <c r="U8" s="94">
        <f t="shared" si="2"/>
        <v>5</v>
      </c>
      <c r="V8" s="94">
        <f t="shared" si="2"/>
        <v>95</v>
      </c>
    </row>
    <row r="9" spans="1:22" ht="63" x14ac:dyDescent="0.25">
      <c r="A9" s="5">
        <v>5</v>
      </c>
      <c r="B9" s="98" t="s">
        <v>51</v>
      </c>
      <c r="C9" s="96" t="s">
        <v>44</v>
      </c>
      <c r="D9" s="96" t="s">
        <v>45</v>
      </c>
      <c r="E9" s="96" t="s">
        <v>46</v>
      </c>
      <c r="F9" s="113" t="s">
        <v>47</v>
      </c>
      <c r="G9" s="96">
        <v>150</v>
      </c>
      <c r="H9" s="97" t="s">
        <v>48</v>
      </c>
      <c r="I9" s="98">
        <v>5</v>
      </c>
      <c r="J9" s="99">
        <v>95</v>
      </c>
      <c r="K9" s="100"/>
      <c r="L9" s="9"/>
      <c r="M9" s="53"/>
      <c r="N9" s="54"/>
      <c r="O9" s="55"/>
      <c r="P9" s="55">
        <v>0</v>
      </c>
      <c r="Q9" s="64"/>
      <c r="R9" s="124" t="s">
        <v>50</v>
      </c>
      <c r="S9" s="45">
        <f t="shared" si="0"/>
        <v>150</v>
      </c>
      <c r="T9" s="24">
        <f t="shared" si="1"/>
        <v>0</v>
      </c>
      <c r="U9" s="94">
        <f t="shared" si="2"/>
        <v>5</v>
      </c>
      <c r="V9" s="94">
        <f t="shared" si="2"/>
        <v>95</v>
      </c>
    </row>
    <row r="10" spans="1:22" s="9" customFormat="1" ht="141.75" x14ac:dyDescent="0.25">
      <c r="A10" s="9">
        <v>6</v>
      </c>
      <c r="B10" s="125" t="s">
        <v>52</v>
      </c>
      <c r="C10" s="126" t="s">
        <v>53</v>
      </c>
      <c r="D10" s="126" t="s">
        <v>54</v>
      </c>
      <c r="E10" s="126" t="s">
        <v>55</v>
      </c>
      <c r="F10" s="127" t="s">
        <v>8</v>
      </c>
      <c r="G10" s="128">
        <v>150</v>
      </c>
      <c r="H10" s="129" t="s">
        <v>56</v>
      </c>
      <c r="I10" s="125">
        <v>5</v>
      </c>
      <c r="J10" s="130">
        <v>95</v>
      </c>
      <c r="K10" s="131" t="s">
        <v>57</v>
      </c>
      <c r="M10" s="42">
        <v>120</v>
      </c>
      <c r="N10" s="39" t="s">
        <v>11</v>
      </c>
      <c r="O10" s="40">
        <v>700</v>
      </c>
      <c r="P10" s="132">
        <v>0</v>
      </c>
      <c r="Q10" s="133" t="s">
        <v>50</v>
      </c>
      <c r="R10" s="62">
        <v>1075</v>
      </c>
      <c r="S10" s="134">
        <f t="shared" si="0"/>
        <v>120</v>
      </c>
      <c r="T10" s="135">
        <f t="shared" si="1"/>
        <v>16800</v>
      </c>
      <c r="U10" s="136">
        <f t="shared" si="2"/>
        <v>5</v>
      </c>
      <c r="V10" s="136">
        <f t="shared" si="2"/>
        <v>95</v>
      </c>
    </row>
    <row r="11" spans="1:22" ht="47.25" x14ac:dyDescent="0.25">
      <c r="A11" s="5">
        <v>7</v>
      </c>
      <c r="B11" s="98" t="s">
        <v>58</v>
      </c>
      <c r="C11" s="95" t="s">
        <v>59</v>
      </c>
      <c r="D11" s="95" t="s">
        <v>60</v>
      </c>
      <c r="E11" s="95" t="s">
        <v>55</v>
      </c>
      <c r="F11" s="113" t="s">
        <v>8</v>
      </c>
      <c r="G11" s="96">
        <v>150</v>
      </c>
      <c r="H11" s="97" t="s">
        <v>48</v>
      </c>
      <c r="I11" s="98">
        <v>5</v>
      </c>
      <c r="J11" s="99">
        <v>95</v>
      </c>
      <c r="K11" s="100" t="s">
        <v>61</v>
      </c>
      <c r="L11" s="9"/>
      <c r="M11" s="76"/>
      <c r="N11" s="77"/>
      <c r="O11" s="78"/>
      <c r="P11" s="55">
        <v>0</v>
      </c>
      <c r="Q11" s="64"/>
      <c r="R11" s="124" t="s">
        <v>50</v>
      </c>
      <c r="S11" s="44">
        <f t="shared" si="0"/>
        <v>150</v>
      </c>
      <c r="T11" s="24">
        <f t="shared" si="1"/>
        <v>0</v>
      </c>
      <c r="U11" s="94">
        <f t="shared" si="2"/>
        <v>5</v>
      </c>
      <c r="V11" s="94">
        <f t="shared" si="2"/>
        <v>95</v>
      </c>
    </row>
    <row r="12" spans="1:22" x14ac:dyDescent="0.25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ref="S12" si="3">IF(ISBLANK(M12),G12,M12)</f>
        <v>0</v>
      </c>
      <c r="T12" s="24">
        <f t="shared" ref="T12" si="4">24*O12+P12</f>
        <v>0</v>
      </c>
      <c r="U12" s="94">
        <f t="shared" ref="U12" si="5">I12</f>
        <v>0</v>
      </c>
      <c r="V12" s="94">
        <f t="shared" ref="V12" si="6">J12</f>
        <v>0</v>
      </c>
    </row>
    <row r="13" spans="1:22" x14ac:dyDescent="0.25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4" priority="19">
      <formula>M5&gt;G5</formula>
    </cfRule>
    <cfRule type="expression" priority="20">
      <formula>$M$5&gt;$G$5</formula>
    </cfRule>
  </conditionalFormatting>
  <conditionalFormatting sqref="S12">
    <cfRule type="expression" dxfId="3" priority="15">
      <formula>M12&gt;G12</formula>
    </cfRule>
    <cfRule type="expression" priority="16">
      <formula>$M$5&gt;$G$5</formula>
    </cfRule>
  </conditionalFormatting>
  <conditionalFormatting sqref="S6:S7">
    <cfRule type="expression" dxfId="2" priority="5">
      <formula>M6&gt;G6</formula>
    </cfRule>
    <cfRule type="expression" priority="6">
      <formula>$M$5&gt;$G$5</formula>
    </cfRule>
  </conditionalFormatting>
  <conditionalFormatting sqref="S10:S11">
    <cfRule type="expression" dxfId="1" priority="3">
      <formula>M10&gt;G10</formula>
    </cfRule>
    <cfRule type="expression" priority="4">
      <formula>$M$5&gt;$G$5</formula>
    </cfRule>
  </conditionalFormatting>
  <conditionalFormatting sqref="S8:S9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cf63e0e4-4eb7-4cbb-9267-0825e502aadb"/>
    <ds:schemaRef ds:uri="http://purl.org/dc/terms/"/>
    <ds:schemaRef ds:uri="d6d2f446-f863-4c00-ba44-ebf19adce64d"/>
    <ds:schemaRef ds:uri="a76cd3a5-e798-46dc-bca1-b38ab7cbdfaf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2022-03-24T17:13:58Z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