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RFQs\22-RFQ-026\"/>
    </mc:Choice>
  </mc:AlternateContent>
  <xr:revisionPtr revIDLastSave="0" documentId="13_ncr:1_{595A8842-DBC9-4878-A872-D18DE48A1D5E}" xr6:coauthVersionLast="47" xr6:coauthVersionMax="47" xr10:uidLastSave="{00000000-0000-0000-0000-000000000000}"/>
  <bookViews>
    <workbookView xWindow="-28920" yWindow="-459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 i="4" l="1"/>
  <c r="U11" i="4"/>
  <c r="T11" i="4"/>
  <c r="S11" i="4"/>
  <c r="V10" i="4"/>
  <c r="U10" i="4"/>
  <c r="T10" i="4"/>
  <c r="S10" i="4"/>
  <c r="V9" i="4"/>
  <c r="U9" i="4"/>
  <c r="T9" i="4"/>
  <c r="S9" i="4"/>
  <c r="V8" i="4"/>
  <c r="U8" i="4"/>
  <c r="T8" i="4"/>
  <c r="S8" i="4"/>
  <c r="V7" i="4"/>
  <c r="U7" i="4"/>
  <c r="T7" i="4"/>
  <c r="S7" i="4"/>
  <c r="V6" i="4"/>
  <c r="U6" i="4"/>
  <c r="T6" i="4"/>
  <c r="S6" i="4"/>
  <c r="V12" i="4" l="1"/>
  <c r="U12" i="4"/>
  <c r="T12" i="4"/>
  <c r="S12"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<sst xmlns="http://schemas.openxmlformats.org/spreadsheetml/2006/main" count="76" uniqueCount="56">
  <si>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</si>
  <si>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</si>
  <si>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</si>
  <si>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</si>
  <si>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</si>
  <si>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</si>
  <si>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</si>
  <si>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</si>
  <si>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</si>
  <si>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</si>
  <si>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</si>
  <si>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</si>
  <si>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</si>
  <si>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</si>
  <si>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</si>
  <si>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</si>
  <si>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</si>
  <si>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</si>
  <si>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</si>
  <si>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</si>
  <si>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</si>
  <si>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</si>
  <si>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</si>
  <si>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</si>
  <si>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</si>
  <si>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</si>
  <si>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</si>
  <si>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</si>
  <si>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</si>
  <si>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</si>
  <si>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</si>
  <si>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WSP3407</t>
  </si>
  <si>
    <t>8623 Armstrong Road SW
Tumwater , WA 98512</t>
  </si>
  <si>
    <t>David Smith
360-534-0696
david.smith@wsp.wa.gov</t>
  </si>
  <si>
    <t>Install extended handoff per attached site map (WSP3407 - Site Survey.pdf)</t>
  </si>
  <si>
    <t>100M</t>
  </si>
  <si>
    <t>1. Final site construction approval must be obtained from David Smith
2. Circuits to be installed at the building vendor DEMARC
3. Vendor to extend ethernet handoff within 10 feet of WSP router
4. MM LC termination
5. 1600MTU minimum</t>
  </si>
  <si>
    <t>N/A</t>
  </si>
  <si>
    <t>Evaluation Model for Solicitation Number 22-RFQ-026</t>
  </si>
  <si>
    <t>WSP1201</t>
  </si>
  <si>
    <t>17 Falling Spring Rd
Pomeroy, WA 99347-9706</t>
  </si>
  <si>
    <t>Install extended handoff per attached site map (WSP1201 - Site Survey.pdf)</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</si>
  <si>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</si>
  <si>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WSP0201</t>
  </si>
  <si>
    <t>1501 Bridge St
Clarkston, WA 99403-1153</t>
  </si>
  <si>
    <t>Install extended handoff per attached site map (WSP0201 - Site Survey.pdf)</t>
  </si>
  <si>
    <t>1. Final site construction approval must be obtained from David Smith
2. Circuits to be installed at the building vendor DEMARC
3. Vendor to extend ethernet handoff within 10 feet of WSP router
4. RJ45 termination
5. 1600MTU minimum</t>
  </si>
  <si>
    <t>PE-ELL1901 / CNTY1901 / KITTCOM / DOLC1901 / DSHS</t>
  </si>
  <si>
    <t>205 W 5th Ave, Suite 13,            Ellensburg, WA 98926-2887</t>
  </si>
  <si>
    <t xml:space="preserve">Doug Fessler
509-306-0849
doug.fessler@co.kittitas.wa.us </t>
  </si>
  <si>
    <t xml:space="preserve">Install extended handoff within 10' of customer network equipment </t>
  </si>
  <si>
    <t>NO</t>
  </si>
  <si>
    <t>Ethernet handoff to be within 10' of customer network equipment.</t>
  </si>
  <si>
    <t>VE-ELL1901 / CNTY1901 / KITTCOM / DOLC1901 / DSHS</t>
  </si>
  <si>
    <t>205 W 5th Ave, Suite 13,       Ellensburg, WA 98926-2887</t>
  </si>
  <si>
    <t xml:space="preserve">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
6) Ethernet handoff to be within 10' of customer network equipment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</si>
</sst>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style="thick">
        <color indexed="64"/>
      </left>
      <right style="double">
        <color indexed="64"/>
      </right>
      <top style="medium">
        <color indexed="64"/>
      </top>
      <bottom style="medium">
        <color indexed="64"/>
      </bottom>
      <diagonal/>
    </border>
    <border>
      <left style="thick">
        <color indexed="64"/>
      </left>
      <right style="double">
        <color indexed="64"/>
      </right>
      <top style="medium">
        <color indexed="64"/>
      </top>
      <bottom style="double">
        <color auto="1"/>
      </bottom>
      <diagonal/>
    </border>
    <border>
      <left style="thick">
        <color indexed="64"/>
      </left>
      <right style="double">
        <color indexed="64"/>
      </right>
      <top style="double">
        <color auto="1"/>
      </top>
      <bottom style="hair">
        <color auto="1"/>
      </bottom>
      <diagonal/>
    </border>
    <border>
      <left style="thick">
        <color indexed="64"/>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3">
      <alignment horizontal="left" vertical="top" wrapText="1"/>
    </xf>
    <xf numFmtId="7" fontId="2" fillId="2" borderId="32">
      <alignment horizontal="left" vertical="top" wrapText="1"/>
    </xf>
    <xf numFmtId="7" fontId="2" fillId="0" borderId="32">
      <alignment horizontal="center" vertical="top" wrapText="1"/>
    </xf>
    <xf numFmtId="7" fontId="2" fillId="39" borderId="33">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6" xfId="0" applyFont="1" applyFill="1" applyBorder="1" applyAlignment="1">
      <alignment horizontal="left" vertical="top" wrapText="1"/>
    </xf>
    <xf numFmtId="0" fontId="2" fillId="4" borderId="37"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5"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32" xfId="1" applyNumberFormat="1" applyFont="1" applyFill="1" applyBorder="1" applyAlignment="1">
      <alignment horizontal="left" vertical="top" wrapText="1"/>
    </xf>
    <xf numFmtId="7" fontId="2" fillId="2"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0" fontId="2" fillId="7" borderId="37" xfId="0" applyFont="1" applyFill="1" applyBorder="1" applyAlignment="1">
      <alignment horizontal="left" vertical="top" wrapText="1"/>
    </xf>
    <xf numFmtId="164" fontId="2" fillId="0" borderId="39" xfId="1" applyNumberFormat="1" applyFont="1" applyBorder="1" applyAlignment="1">
      <alignment horizontal="left" vertical="top" wrapText="1"/>
    </xf>
    <xf numFmtId="164" fontId="2" fillId="0" borderId="40" xfId="1" applyNumberFormat="1" applyFont="1" applyBorder="1" applyAlignment="1">
      <alignment horizontal="left" vertical="top" wrapText="1"/>
    </xf>
    <xf numFmtId="0" fontId="4" fillId="2" borderId="39" xfId="0" applyFont="1" applyFill="1" applyBorder="1" applyAlignment="1">
      <alignment horizontal="left" vertical="top" wrapText="1"/>
    </xf>
    <xf numFmtId="0" fontId="4" fillId="2" borderId="40"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2" fillId="42" borderId="44" xfId="0" applyFont="1" applyFill="1" applyBorder="1" applyAlignment="1">
      <alignment horizontal="left" vertical="top" wrapText="1"/>
    </xf>
    <xf numFmtId="0" fontId="2" fillId="42" borderId="45" xfId="0" applyFont="1" applyFill="1" applyBorder="1" applyAlignment="1">
      <alignment horizontal="left" vertical="top" wrapText="1"/>
    </xf>
    <xf numFmtId="0" fontId="2" fillId="4" borderId="33" xfId="0" applyFont="1" applyFill="1" applyBorder="1" applyAlignment="1">
      <alignment horizontal="left" vertical="top" wrapText="1"/>
    </xf>
    <xf numFmtId="0" fontId="2" fillId="0" borderId="33" xfId="0" applyFont="1" applyBorder="1" applyAlignment="1">
      <alignment horizontal="left" vertical="top" wrapText="1"/>
    </xf>
    <xf numFmtId="0" fontId="2" fillId="36" borderId="33" xfId="41" applyFont="1" applyBorder="1" applyAlignment="1">
      <alignment horizontal="left" vertical="top" wrapText="1"/>
    </xf>
    <xf numFmtId="0" fontId="2" fillId="0" borderId="33" xfId="41" applyFont="1" applyFill="1" applyBorder="1" applyAlignment="1">
      <alignment horizontal="left" vertical="top" wrapText="1"/>
    </xf>
    <xf numFmtId="0" fontId="2" fillId="41" borderId="33" xfId="0" applyFont="1" applyFill="1" applyBorder="1" applyAlignment="1">
      <alignment horizontal="left" vertical="top" wrapText="1"/>
    </xf>
    <xf numFmtId="0" fontId="24" fillId="41" borderId="33" xfId="0" applyFont="1" applyFill="1" applyBorder="1" applyAlignment="1">
      <alignment horizontal="left" vertical="top" wrapText="1"/>
    </xf>
    <xf numFmtId="0" fontId="2" fillId="6" borderId="33" xfId="0" applyFont="1" applyFill="1" applyBorder="1" applyAlignment="1">
      <alignment horizontal="left" vertical="top" wrapText="1"/>
    </xf>
    <xf numFmtId="0" fontId="4" fillId="5" borderId="47" xfId="0" applyFont="1" applyFill="1" applyBorder="1" applyAlignment="1">
      <alignment horizontal="left" vertical="top" wrapText="1"/>
    </xf>
    <xf numFmtId="0" fontId="4" fillId="5" borderId="48" xfId="0" applyFont="1" applyFill="1" applyBorder="1" applyAlignment="1">
      <alignment horizontal="left" vertical="top" wrapText="1"/>
    </xf>
    <xf numFmtId="0" fontId="4" fillId="0" borderId="49" xfId="0" applyFont="1" applyBorder="1" applyAlignment="1">
      <alignment horizontal="left" vertical="top" wrapText="1"/>
    </xf>
    <xf numFmtId="0" fontId="2" fillId="0" borderId="46" xfId="0" applyFont="1" applyBorder="1" applyAlignment="1">
      <alignment horizontal="left" vertical="top" wrapText="1"/>
    </xf>
    <xf numFmtId="7" fontId="2" fillId="40" borderId="33" xfId="44">
      <alignment horizontal="left" vertical="top" wrapText="1"/>
    </xf>
    <xf numFmtId="0" fontId="2" fillId="36" borderId="9" xfId="41" applyFont="1" applyBorder="1" applyAlignment="1">
      <alignment horizontal="left" vertical="top" wrapText="1"/>
    </xf>
    <xf numFmtId="0" fontId="4" fillId="0" borderId="51" xfId="1" applyNumberFormat="1" applyFont="1" applyBorder="1" applyAlignment="1">
      <alignment horizontal="left" vertical="top" wrapText="1"/>
    </xf>
    <xf numFmtId="164" fontId="5" fillId="42" borderId="52" xfId="1" applyNumberFormat="1" applyFont="1" applyFill="1" applyBorder="1" applyAlignment="1">
      <alignment horizontal="left" vertical="top" wrapText="1"/>
    </xf>
    <xf numFmtId="7" fontId="2" fillId="39" borderId="53" xfId="47" applyBorder="1">
      <alignment horizontal="left" vertical="top" wrapText="1"/>
    </xf>
    <xf numFmtId="7" fontId="2" fillId="41" borderId="53" xfId="44" applyFill="1" applyBorder="1">
      <alignment horizontal="left" vertical="top" wrapText="1"/>
    </xf>
    <xf numFmtId="7" fontId="2" fillId="2" borderId="53" xfId="1" applyNumberFormat="1" applyFont="1" applyFill="1" applyBorder="1" applyAlignment="1">
      <alignment horizontal="left" vertical="top" wrapText="1"/>
    </xf>
    <xf numFmtId="7" fontId="2" fillId="41" borderId="53" xfId="1" applyNumberFormat="1" applyFont="1" applyFill="1" applyBorder="1" applyAlignment="1">
      <alignment horizontal="left" vertical="top" wrapText="1"/>
    </xf>
    <xf numFmtId="7" fontId="2" fillId="44" borderId="53" xfId="47" applyFill="1" applyBorder="1">
      <alignment horizontal="left" vertical="top" wrapText="1"/>
    </xf>
    <xf numFmtId="7" fontId="2" fillId="43" borderId="53" xfId="1" applyNumberFormat="1" applyFont="1" applyFill="1" applyBorder="1" applyAlignment="1">
      <alignment horizontal="left" vertical="top" wrapText="1"/>
    </xf>
    <xf numFmtId="7" fontId="2" fillId="44" borderId="53" xfId="1" applyNumberFormat="1" applyFont="1" applyFill="1" applyBorder="1" applyAlignment="1">
      <alignment horizontal="left" vertical="top" wrapText="1"/>
    </xf>
    <xf numFmtId="7" fontId="2" fillId="41" borderId="53" xfId="46" applyFill="1" applyBorder="1" applyAlignment="1">
      <alignment horizontal="left" vertical="top" wrapText="1"/>
    </xf>
    <xf numFmtId="7" fontId="2" fillId="2" borderId="53" xfId="1" applyNumberFormat="1" applyFont="1" applyFill="1" applyBorder="1" applyAlignment="1">
      <alignment vertical="top" wrapText="1"/>
    </xf>
    <xf numFmtId="7" fontId="2" fillId="41" borderId="53" xfId="46" applyFill="1" applyBorder="1" applyAlignment="1">
      <alignment vertical="top" wrapText="1"/>
    </xf>
    <xf numFmtId="7" fontId="2" fillId="2" borderId="53" xfId="45" applyBorder="1" applyAlignment="1">
      <alignment vertical="top" wrapText="1"/>
    </xf>
    <xf numFmtId="7" fontId="2" fillId="6" borderId="53" xfId="45" applyFill="1" applyBorder="1" applyAlignment="1">
      <alignmen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50" xfId="0" applyFont="1" applyFill="1" applyBorder="1" applyAlignment="1">
      <alignment horizontal="left" vertical="top" wrapText="1"/>
    </xf>
    <xf numFmtId="0" fontId="3" fillId="3" borderId="41"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7" zoomScale="90" zoomScaleNormal="90" workbookViewId="0">
      <selection activeCell="P11" sqref="P11"/>
    </sheetView>
  </sheetViews>
  <sheetFormatPr defaultColWidth="8.85546875" defaultRowHeight="15.75" x14ac:dyDescent="0.25"/>
  <cols>
    <col min="1" max="1" width="4.42578125" style="1" bestFit="1" customWidth="1"/>
    <col min="2" max="2" width="36.7109375" style="1" customWidth="1"/>
    <col min="3" max="3" width="35.140625" style="118" customWidth="1"/>
    <col min="4" max="4" width="38.140625" style="118" customWidth="1"/>
    <col min="5" max="5" width="42.42578125" style="118"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4" customWidth="1"/>
    <col min="18" max="18" width="13" style="105"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5" t="s">
        <v>38</v>
      </c>
      <c r="B1" s="135"/>
      <c r="C1" s="135"/>
      <c r="D1" s="135"/>
      <c r="E1" s="135"/>
      <c r="F1" s="135"/>
      <c r="G1" s="135"/>
      <c r="H1" s="135"/>
      <c r="I1" s="135"/>
      <c r="J1" s="135"/>
      <c r="K1" s="135"/>
      <c r="Q1" s="100"/>
      <c r="R1" s="101"/>
      <c r="S1" s="4"/>
      <c r="T1" s="4"/>
    </row>
    <row r="2" spans="1:22" ht="25.15" customHeight="1" thickBot="1" x14ac:dyDescent="0.3">
      <c r="A2" s="5"/>
      <c r="B2" s="6" t="s">
        <v>0</v>
      </c>
      <c r="C2" s="115"/>
      <c r="D2" s="115"/>
      <c r="E2" s="115"/>
      <c r="F2" s="7"/>
      <c r="G2" s="7"/>
      <c r="H2" s="7"/>
      <c r="I2" s="7"/>
      <c r="J2" s="7"/>
      <c r="K2" s="8"/>
      <c r="L2" s="9"/>
      <c r="M2" s="136" t="s">
        <v>29</v>
      </c>
      <c r="N2" s="137"/>
      <c r="O2" s="137"/>
      <c r="P2" s="137"/>
      <c r="Q2" s="102"/>
      <c r="R2" s="103"/>
      <c r="S2" s="90"/>
      <c r="T2" s="90"/>
    </row>
    <row r="3" spans="1:22" s="88" customFormat="1" ht="50.45" customHeight="1" thickBot="1" x14ac:dyDescent="0.3">
      <c r="A3" s="10"/>
      <c r="B3" s="11"/>
      <c r="C3" s="116"/>
      <c r="D3" s="116"/>
      <c r="E3" s="116"/>
      <c r="F3" s="12"/>
      <c r="G3" s="12"/>
      <c r="H3" s="12"/>
      <c r="I3" s="142" t="s">
        <v>14</v>
      </c>
      <c r="J3" s="143"/>
      <c r="K3" s="13"/>
      <c r="L3" s="14"/>
      <c r="M3" s="138"/>
      <c r="N3" s="139"/>
      <c r="O3" s="139"/>
      <c r="P3" s="139"/>
      <c r="Q3" s="140" t="s">
        <v>27</v>
      </c>
      <c r="R3" s="141"/>
      <c r="S3" s="144" t="s">
        <v>20</v>
      </c>
      <c r="T3" s="144"/>
      <c r="U3" s="144"/>
      <c r="V3" s="144"/>
    </row>
    <row r="4" spans="1:22" s="88" customFormat="1" ht="78.75" customHeight="1" thickBot="1" x14ac:dyDescent="0.3">
      <c r="A4" s="10"/>
      <c r="B4" s="17" t="s">
        <v>2</v>
      </c>
      <c r="C4" s="117" t="s">
        <v>10</v>
      </c>
      <c r="D4" s="117" t="s">
        <v>1</v>
      </c>
      <c r="E4" s="117" t="s">
        <v>4</v>
      </c>
      <c r="F4" s="15" t="s">
        <v>3</v>
      </c>
      <c r="G4" s="16" t="s">
        <v>15</v>
      </c>
      <c r="H4" s="15" t="s">
        <v>13</v>
      </c>
      <c r="I4" s="17" t="s">
        <v>16</v>
      </c>
      <c r="J4" s="18" t="s">
        <v>19</v>
      </c>
      <c r="K4" s="18" t="s">
        <v>28</v>
      </c>
      <c r="L4" s="14"/>
      <c r="M4" s="19" t="s">
        <v>23</v>
      </c>
      <c r="N4" s="20" t="s">
        <v>26</v>
      </c>
      <c r="O4" s="21" t="s">
        <v>21</v>
      </c>
      <c r="P4" s="21" t="s">
        <v>22</v>
      </c>
      <c r="Q4" s="121" t="s">
        <v>24</v>
      </c>
      <c r="R4" s="37" t="s">
        <v>25</v>
      </c>
      <c r="S4" s="89" t="s">
        <v>17</v>
      </c>
      <c r="T4" s="89" t="s">
        <v>18</v>
      </c>
      <c r="U4" s="89" t="s">
        <v>16</v>
      </c>
      <c r="V4" s="89" t="s">
        <v>19</v>
      </c>
    </row>
    <row r="5" spans="1:22" ht="78.75" customHeight="1" thickTop="1" x14ac:dyDescent="0.25">
      <c r="A5" s="5">
        <v>1</v>
      </c>
      <c r="B5" s="106" t="s">
        <v>5</v>
      </c>
      <c r="C5" s="45" t="s">
        <v>6</v>
      </c>
      <c r="D5" s="45" t="s">
        <v>7</v>
      </c>
      <c r="E5" s="119" t="s">
        <v>30</v>
      </c>
      <c r="F5" s="107" t="s">
        <v>8</v>
      </c>
      <c r="G5" s="45">
        <v>120</v>
      </c>
      <c r="H5" s="46" t="s">
        <v>9</v>
      </c>
      <c r="I5" s="47">
        <v>10</v>
      </c>
      <c r="J5" s="48">
        <v>90</v>
      </c>
      <c r="K5" s="49" t="s">
        <v>12</v>
      </c>
      <c r="L5" s="9"/>
      <c r="M5" s="53">
        <v>20</v>
      </c>
      <c r="N5" s="54" t="s">
        <v>11</v>
      </c>
      <c r="O5" s="55">
        <v>500</v>
      </c>
      <c r="P5" s="55">
        <v>1000</v>
      </c>
      <c r="Q5" s="122">
        <v>1000</v>
      </c>
      <c r="R5" s="56">
        <v>1800</v>
      </c>
      <c r="S5" s="99">
        <f t="shared" ref="S5:S33" si="0">IF(ISBLANK(M5),G5,M5)</f>
        <v>20</v>
      </c>
      <c r="T5" s="23">
        <f t="shared" ref="T5:T33" si="1">24*O5+P5</f>
        <v>13000</v>
      </c>
      <c r="U5" s="22">
        <f t="shared" ref="U5:V22" si="2">I5</f>
        <v>10</v>
      </c>
      <c r="V5" s="22">
        <f t="shared" si="2"/>
        <v>90</v>
      </c>
    </row>
    <row r="6" spans="1:22" ht="126" x14ac:dyDescent="0.25">
      <c r="A6" s="5">
        <v>2</v>
      </c>
      <c r="B6" s="120" t="s">
        <v>31</v>
      </c>
      <c r="C6" s="77" t="s">
        <v>32</v>
      </c>
      <c r="D6" s="77" t="s">
        <v>33</v>
      </c>
      <c r="E6" s="77" t="s">
        <v>34</v>
      </c>
      <c r="F6" s="77" t="s">
        <v>8</v>
      </c>
      <c r="G6" s="77">
        <v>150</v>
      </c>
      <c r="H6" s="78" t="s">
        <v>35</v>
      </c>
      <c r="I6" s="79">
        <v>10</v>
      </c>
      <c r="J6" s="80">
        <v>90</v>
      </c>
      <c r="K6" s="81" t="s">
        <v>36</v>
      </c>
      <c r="L6" s="9"/>
      <c r="M6" s="41"/>
      <c r="N6" s="38"/>
      <c r="O6" s="39"/>
      <c r="P6" s="91">
        <v>0</v>
      </c>
      <c r="Q6" s="123" t="s">
        <v>37</v>
      </c>
      <c r="R6" s="58"/>
      <c r="S6" s="43">
        <f t="shared" si="0"/>
        <v>150</v>
      </c>
      <c r="T6" s="24">
        <f t="shared" si="1"/>
        <v>0</v>
      </c>
      <c r="U6" s="92">
        <f t="shared" si="2"/>
        <v>10</v>
      </c>
      <c r="V6" s="92">
        <f t="shared" si="2"/>
        <v>90</v>
      </c>
    </row>
    <row r="7" spans="1:22" ht="152.25" customHeight="1" x14ac:dyDescent="0.25">
      <c r="A7" s="5">
        <v>3</v>
      </c>
      <c r="B7" s="96" t="s">
        <v>39</v>
      </c>
      <c r="C7" s="94" t="s">
        <v>40</v>
      </c>
      <c r="D7" s="94" t="s">
        <v>33</v>
      </c>
      <c r="E7" s="94" t="s">
        <v>41</v>
      </c>
      <c r="F7" s="109" t="s">
        <v>8</v>
      </c>
      <c r="G7" s="94">
        <v>150</v>
      </c>
      <c r="H7" s="95" t="s">
        <v>9</v>
      </c>
      <c r="I7" s="96">
        <v>10</v>
      </c>
      <c r="J7" s="97">
        <v>90</v>
      </c>
      <c r="K7" s="98" t="s">
        <v>42</v>
      </c>
      <c r="L7" s="9"/>
      <c r="M7" s="50">
        <v>120</v>
      </c>
      <c r="N7" s="51" t="s">
        <v>11</v>
      </c>
      <c r="O7" s="52">
        <v>330</v>
      </c>
      <c r="P7" s="52">
        <v>22000</v>
      </c>
      <c r="Q7" s="124">
        <v>385</v>
      </c>
      <c r="R7" s="57">
        <v>770</v>
      </c>
      <c r="S7" s="43">
        <f t="shared" ref="S7:S11" si="3">IF(ISBLANK(M7),G7,M7)</f>
        <v>120</v>
      </c>
      <c r="T7" s="24">
        <f t="shared" ref="T7:T11" si="4">24*O7+P7</f>
        <v>29920</v>
      </c>
      <c r="U7" s="92">
        <f t="shared" ref="U7:U11" si="5">I7</f>
        <v>10</v>
      </c>
      <c r="V7" s="92">
        <f t="shared" ref="V7:V11" si="6">J7</f>
        <v>90</v>
      </c>
    </row>
    <row r="8" spans="1:22" ht="126" x14ac:dyDescent="0.25">
      <c r="A8" s="5">
        <v>4</v>
      </c>
      <c r="B8" s="30" t="s">
        <v>43</v>
      </c>
      <c r="C8" s="82" t="s">
        <v>44</v>
      </c>
      <c r="D8" s="82" t="s">
        <v>33</v>
      </c>
      <c r="E8" s="82" t="s">
        <v>45</v>
      </c>
      <c r="F8" s="108" t="s">
        <v>8</v>
      </c>
      <c r="G8" s="25">
        <v>150</v>
      </c>
      <c r="H8" s="26" t="s">
        <v>9</v>
      </c>
      <c r="I8" s="30">
        <v>10</v>
      </c>
      <c r="J8" s="27">
        <v>90</v>
      </c>
      <c r="K8" s="28" t="s">
        <v>46</v>
      </c>
      <c r="L8" s="9"/>
      <c r="M8" s="41">
        <v>120</v>
      </c>
      <c r="N8" s="38" t="s">
        <v>11</v>
      </c>
      <c r="O8" s="39">
        <v>330</v>
      </c>
      <c r="P8" s="91">
        <v>17000</v>
      </c>
      <c r="Q8" s="125">
        <v>385</v>
      </c>
      <c r="R8" s="58">
        <v>770</v>
      </c>
      <c r="S8" s="43">
        <f t="shared" si="3"/>
        <v>120</v>
      </c>
      <c r="T8" s="24">
        <f t="shared" si="4"/>
        <v>24920</v>
      </c>
      <c r="U8" s="92">
        <f t="shared" si="5"/>
        <v>10</v>
      </c>
      <c r="V8" s="92">
        <f t="shared" si="6"/>
        <v>90</v>
      </c>
    </row>
    <row r="9" spans="1:22" ht="47.25" x14ac:dyDescent="0.25">
      <c r="A9" s="5">
        <v>5</v>
      </c>
      <c r="B9" s="96" t="s">
        <v>47</v>
      </c>
      <c r="C9" s="93" t="s">
        <v>48</v>
      </c>
      <c r="D9" s="93" t="s">
        <v>49</v>
      </c>
      <c r="E9" s="93" t="s">
        <v>50</v>
      </c>
      <c r="F9" s="109" t="s">
        <v>51</v>
      </c>
      <c r="G9" s="94">
        <v>180</v>
      </c>
      <c r="H9" s="95" t="s">
        <v>35</v>
      </c>
      <c r="I9" s="96">
        <v>20</v>
      </c>
      <c r="J9" s="97">
        <v>80</v>
      </c>
      <c r="K9" s="98" t="s">
        <v>52</v>
      </c>
      <c r="L9" s="9"/>
      <c r="M9" s="67">
        <v>120</v>
      </c>
      <c r="N9" s="68" t="s">
        <v>11</v>
      </c>
      <c r="O9" s="69">
        <v>330</v>
      </c>
      <c r="P9" s="52">
        <v>14500</v>
      </c>
      <c r="Q9" s="124" t="s">
        <v>37</v>
      </c>
      <c r="R9" s="60">
        <v>770</v>
      </c>
      <c r="S9" s="43">
        <f t="shared" si="3"/>
        <v>120</v>
      </c>
      <c r="T9" s="24">
        <f t="shared" si="4"/>
        <v>22420</v>
      </c>
      <c r="U9" s="92">
        <f t="shared" si="5"/>
        <v>20</v>
      </c>
      <c r="V9" s="92">
        <f t="shared" si="6"/>
        <v>80</v>
      </c>
    </row>
    <row r="10" spans="1:22" ht="238.5" customHeight="1" x14ac:dyDescent="0.25">
      <c r="A10" s="5">
        <v>6</v>
      </c>
      <c r="B10" s="79" t="s">
        <v>53</v>
      </c>
      <c r="C10" s="77" t="s">
        <v>54</v>
      </c>
      <c r="D10" s="77" t="s">
        <v>49</v>
      </c>
      <c r="E10" s="77" t="s">
        <v>50</v>
      </c>
      <c r="F10" s="110" t="s">
        <v>51</v>
      </c>
      <c r="G10" s="77">
        <v>180</v>
      </c>
      <c r="H10" s="78" t="s">
        <v>35</v>
      </c>
      <c r="I10" s="79">
        <v>20</v>
      </c>
      <c r="J10" s="80">
        <v>80</v>
      </c>
      <c r="K10" s="81" t="s">
        <v>55</v>
      </c>
      <c r="L10" s="9"/>
      <c r="M10" s="41">
        <v>120</v>
      </c>
      <c r="N10" s="38" t="s">
        <v>11</v>
      </c>
      <c r="O10" s="39">
        <v>440</v>
      </c>
      <c r="P10" s="91">
        <v>14500</v>
      </c>
      <c r="Q10" s="125" t="s">
        <v>37</v>
      </c>
      <c r="R10" s="58">
        <v>770</v>
      </c>
      <c r="S10" s="43">
        <f t="shared" si="3"/>
        <v>120</v>
      </c>
      <c r="T10" s="24">
        <f t="shared" si="4"/>
        <v>25060</v>
      </c>
      <c r="U10" s="92">
        <f t="shared" si="5"/>
        <v>20</v>
      </c>
      <c r="V10" s="92">
        <f t="shared" si="6"/>
        <v>80</v>
      </c>
    </row>
    <row r="11" spans="1:22" x14ac:dyDescent="0.25">
      <c r="A11" s="5">
        <v>7</v>
      </c>
      <c r="B11" s="64"/>
      <c r="C11" s="62"/>
      <c r="D11" s="62"/>
      <c r="E11" s="62"/>
      <c r="F11" s="111"/>
      <c r="G11" s="83"/>
      <c r="H11" s="84"/>
      <c r="I11" s="85"/>
      <c r="J11" s="86"/>
      <c r="K11" s="87"/>
      <c r="L11" s="9"/>
      <c r="M11" s="67"/>
      <c r="N11" s="68"/>
      <c r="O11" s="69"/>
      <c r="P11" s="52">
        <v>0</v>
      </c>
      <c r="Q11" s="126"/>
      <c r="R11" s="60"/>
      <c r="S11" s="43">
        <f t="shared" si="3"/>
        <v>0</v>
      </c>
      <c r="T11" s="24">
        <f t="shared" si="4"/>
        <v>0</v>
      </c>
      <c r="U11" s="92">
        <f t="shared" si="5"/>
        <v>0</v>
      </c>
      <c r="V11" s="92">
        <f t="shared" si="6"/>
        <v>0</v>
      </c>
    </row>
    <row r="12" spans="1:22" x14ac:dyDescent="0.25">
      <c r="A12" s="5">
        <v>8</v>
      </c>
      <c r="B12" s="30"/>
      <c r="C12" s="25"/>
      <c r="D12" s="25"/>
      <c r="E12" s="25"/>
      <c r="F12" s="108"/>
      <c r="G12" s="25"/>
      <c r="H12" s="26"/>
      <c r="I12" s="30"/>
      <c r="J12" s="27"/>
      <c r="K12" s="28"/>
      <c r="L12" s="9"/>
      <c r="M12" s="41"/>
      <c r="N12" s="38"/>
      <c r="O12" s="39"/>
      <c r="P12" s="91">
        <v>0</v>
      </c>
      <c r="Q12" s="125"/>
      <c r="R12" s="58"/>
      <c r="S12" s="43">
        <f t="shared" ref="S12" si="7">IF(ISBLANK(M12),G12,M12)</f>
        <v>0</v>
      </c>
      <c r="T12" s="24">
        <f t="shared" ref="T12" si="8">24*O12+P12</f>
        <v>0</v>
      </c>
      <c r="U12" s="92">
        <f t="shared" ref="U12" si="9">I12</f>
        <v>0</v>
      </c>
      <c r="V12" s="92">
        <f t="shared" ref="V12" si="10">J12</f>
        <v>0</v>
      </c>
    </row>
    <row r="13" spans="1:22" x14ac:dyDescent="0.25">
      <c r="A13" s="5">
        <v>9</v>
      </c>
      <c r="B13" s="64"/>
      <c r="C13" s="62"/>
      <c r="D13" s="62"/>
      <c r="E13" s="62"/>
      <c r="F13" s="112"/>
      <c r="G13" s="62"/>
      <c r="H13" s="63"/>
      <c r="I13" s="64"/>
      <c r="J13" s="65"/>
      <c r="K13" s="66"/>
      <c r="L13" s="9"/>
      <c r="M13" s="67"/>
      <c r="N13" s="68"/>
      <c r="O13" s="69"/>
      <c r="P13" s="52">
        <v>0</v>
      </c>
      <c r="Q13" s="126"/>
      <c r="R13" s="59"/>
      <c r="S13" s="43">
        <f t="shared" si="0"/>
        <v>0</v>
      </c>
      <c r="T13" s="24">
        <f t="shared" si="1"/>
        <v>0</v>
      </c>
      <c r="U13" s="92">
        <f t="shared" si="2"/>
        <v>0</v>
      </c>
      <c r="V13" s="92">
        <f t="shared" si="2"/>
        <v>0</v>
      </c>
    </row>
    <row r="14" spans="1:22" x14ac:dyDescent="0.25">
      <c r="A14" s="5">
        <v>10</v>
      </c>
      <c r="B14" s="30"/>
      <c r="C14" s="25"/>
      <c r="D14" s="25"/>
      <c r="E14" s="25"/>
      <c r="F14" s="108"/>
      <c r="G14" s="25"/>
      <c r="H14" s="26"/>
      <c r="I14" s="30"/>
      <c r="J14" s="27"/>
      <c r="K14" s="28"/>
      <c r="L14" s="9"/>
      <c r="M14" s="41"/>
      <c r="N14" s="38"/>
      <c r="O14" s="39"/>
      <c r="P14" s="91">
        <v>0</v>
      </c>
      <c r="Q14" s="125"/>
      <c r="R14" s="58"/>
      <c r="S14" s="43">
        <f t="shared" si="0"/>
        <v>0</v>
      </c>
      <c r="T14" s="24">
        <f t="shared" si="1"/>
        <v>0</v>
      </c>
      <c r="U14" s="92">
        <f t="shared" si="2"/>
        <v>0</v>
      </c>
      <c r="V14" s="92">
        <f t="shared" si="2"/>
        <v>0</v>
      </c>
    </row>
    <row r="15" spans="1:22" x14ac:dyDescent="0.25">
      <c r="A15" s="5">
        <v>11</v>
      </c>
      <c r="B15" s="72"/>
      <c r="C15" s="70"/>
      <c r="D15" s="62"/>
      <c r="E15" s="70"/>
      <c r="F15" s="113"/>
      <c r="G15" s="70"/>
      <c r="H15" s="71"/>
      <c r="I15" s="72"/>
      <c r="J15" s="73"/>
      <c r="K15" s="66"/>
      <c r="L15" s="9"/>
      <c r="M15" s="67"/>
      <c r="N15" s="68"/>
      <c r="O15" s="69"/>
      <c r="P15" s="52">
        <v>0</v>
      </c>
      <c r="Q15" s="124"/>
      <c r="R15" s="60"/>
      <c r="S15" s="43">
        <f t="shared" si="0"/>
        <v>0</v>
      </c>
      <c r="T15" s="24">
        <f t="shared" si="1"/>
        <v>0</v>
      </c>
      <c r="U15" s="92">
        <f t="shared" si="2"/>
        <v>0</v>
      </c>
      <c r="V15" s="92">
        <f t="shared" si="2"/>
        <v>0</v>
      </c>
    </row>
    <row r="16" spans="1:22" x14ac:dyDescent="0.25">
      <c r="A16" s="5">
        <v>12</v>
      </c>
      <c r="B16" s="30"/>
      <c r="C16" s="25"/>
      <c r="D16" s="25"/>
      <c r="E16" s="25"/>
      <c r="F16" s="108"/>
      <c r="G16" s="25"/>
      <c r="H16" s="26"/>
      <c r="I16" s="30"/>
      <c r="J16" s="27"/>
      <c r="K16" s="28"/>
      <c r="L16" s="9"/>
      <c r="M16" s="41"/>
      <c r="N16" s="38"/>
      <c r="O16" s="39"/>
      <c r="P16" s="91">
        <v>0</v>
      </c>
      <c r="Q16" s="125"/>
      <c r="R16" s="58"/>
      <c r="S16" s="43">
        <f t="shared" si="0"/>
        <v>0</v>
      </c>
      <c r="T16" s="24">
        <f t="shared" si="1"/>
        <v>0</v>
      </c>
      <c r="U16" s="92">
        <f t="shared" si="2"/>
        <v>0</v>
      </c>
      <c r="V16" s="92">
        <f t="shared" si="2"/>
        <v>0</v>
      </c>
    </row>
    <row r="17" spans="1:22" x14ac:dyDescent="0.25">
      <c r="A17" s="5">
        <v>13</v>
      </c>
      <c r="B17" s="72"/>
      <c r="C17" s="62"/>
      <c r="D17" s="62"/>
      <c r="E17" s="62"/>
      <c r="F17" s="112"/>
      <c r="G17" s="62"/>
      <c r="H17" s="63"/>
      <c r="I17" s="64"/>
      <c r="J17" s="65"/>
      <c r="K17" s="66"/>
      <c r="L17" s="9"/>
      <c r="M17" s="67"/>
      <c r="N17" s="68"/>
      <c r="O17" s="69"/>
      <c r="P17" s="52">
        <v>0</v>
      </c>
      <c r="Q17" s="126"/>
      <c r="R17" s="60"/>
      <c r="S17" s="43">
        <f t="shared" si="0"/>
        <v>0</v>
      </c>
      <c r="T17" s="24">
        <f t="shared" si="1"/>
        <v>0</v>
      </c>
      <c r="U17" s="92">
        <f t="shared" si="2"/>
        <v>0</v>
      </c>
      <c r="V17" s="92">
        <f t="shared" si="2"/>
        <v>0</v>
      </c>
    </row>
    <row r="18" spans="1:22" x14ac:dyDescent="0.25">
      <c r="A18" s="5">
        <v>14</v>
      </c>
      <c r="B18" s="30"/>
      <c r="C18" s="25"/>
      <c r="D18" s="25"/>
      <c r="E18" s="25"/>
      <c r="F18" s="108"/>
      <c r="G18" s="25"/>
      <c r="H18" s="26"/>
      <c r="I18" s="30"/>
      <c r="J18" s="27"/>
      <c r="K18" s="28"/>
      <c r="L18" s="9"/>
      <c r="M18" s="41"/>
      <c r="N18" s="38"/>
      <c r="O18" s="39"/>
      <c r="P18" s="91">
        <v>0</v>
      </c>
      <c r="Q18" s="125"/>
      <c r="R18" s="58"/>
      <c r="S18" s="43">
        <f t="shared" si="0"/>
        <v>0</v>
      </c>
      <c r="T18" s="24">
        <f t="shared" si="1"/>
        <v>0</v>
      </c>
      <c r="U18" s="92">
        <f t="shared" si="2"/>
        <v>0</v>
      </c>
      <c r="V18" s="92">
        <f t="shared" si="2"/>
        <v>0</v>
      </c>
    </row>
    <row r="19" spans="1:22" x14ac:dyDescent="0.25">
      <c r="A19" s="5">
        <v>15</v>
      </c>
      <c r="B19" s="64"/>
      <c r="C19" s="62"/>
      <c r="D19" s="62"/>
      <c r="E19" s="62"/>
      <c r="F19" s="112"/>
      <c r="G19" s="62"/>
      <c r="H19" s="63"/>
      <c r="I19" s="64"/>
      <c r="J19" s="65"/>
      <c r="K19" s="66"/>
      <c r="L19" s="9"/>
      <c r="M19" s="67"/>
      <c r="N19" s="68"/>
      <c r="O19" s="69"/>
      <c r="P19" s="52">
        <v>0</v>
      </c>
      <c r="Q19" s="126"/>
      <c r="R19" s="59"/>
      <c r="S19" s="43">
        <f t="shared" si="0"/>
        <v>0</v>
      </c>
      <c r="T19" s="24">
        <f t="shared" si="1"/>
        <v>0</v>
      </c>
      <c r="U19" s="92">
        <f t="shared" si="2"/>
        <v>0</v>
      </c>
      <c r="V19" s="92">
        <f t="shared" si="2"/>
        <v>0</v>
      </c>
    </row>
    <row r="20" spans="1:22" x14ac:dyDescent="0.25">
      <c r="A20" s="5">
        <v>16</v>
      </c>
      <c r="B20" s="30"/>
      <c r="C20" s="25"/>
      <c r="D20" s="25"/>
      <c r="E20" s="25"/>
      <c r="F20" s="108"/>
      <c r="G20" s="25"/>
      <c r="H20" s="26"/>
      <c r="I20" s="30"/>
      <c r="J20" s="27"/>
      <c r="K20" s="28"/>
      <c r="L20" s="9"/>
      <c r="M20" s="41"/>
      <c r="N20" s="38"/>
      <c r="O20" s="39"/>
      <c r="P20" s="91">
        <v>0</v>
      </c>
      <c r="Q20" s="127"/>
      <c r="R20" s="74"/>
      <c r="S20" s="43">
        <f t="shared" si="0"/>
        <v>0</v>
      </c>
      <c r="T20" s="24">
        <f t="shared" si="1"/>
        <v>0</v>
      </c>
      <c r="U20" s="92">
        <f t="shared" si="2"/>
        <v>0</v>
      </c>
      <c r="V20" s="92">
        <f t="shared" si="2"/>
        <v>0</v>
      </c>
    </row>
    <row r="21" spans="1:22" x14ac:dyDescent="0.25">
      <c r="A21" s="5">
        <v>17</v>
      </c>
      <c r="B21" s="34"/>
      <c r="C21" s="32"/>
      <c r="D21" s="32"/>
      <c r="E21" s="32"/>
      <c r="F21" s="114"/>
      <c r="G21" s="32"/>
      <c r="H21" s="33"/>
      <c r="I21" s="34"/>
      <c r="J21" s="35"/>
      <c r="K21" s="36"/>
      <c r="L21" s="9"/>
      <c r="M21" s="67"/>
      <c r="N21" s="68"/>
      <c r="O21" s="69"/>
      <c r="P21" s="52">
        <v>0</v>
      </c>
      <c r="Q21" s="128"/>
      <c r="R21" s="75"/>
      <c r="S21" s="43">
        <f t="shared" si="0"/>
        <v>0</v>
      </c>
      <c r="T21" s="24">
        <f t="shared" si="1"/>
        <v>0</v>
      </c>
      <c r="U21" s="92">
        <f t="shared" si="2"/>
        <v>0</v>
      </c>
      <c r="V21" s="92">
        <f t="shared" si="2"/>
        <v>0</v>
      </c>
    </row>
    <row r="22" spans="1:22" x14ac:dyDescent="0.25">
      <c r="A22" s="5">
        <v>18</v>
      </c>
      <c r="B22" s="30"/>
      <c r="C22" s="25"/>
      <c r="D22" s="25"/>
      <c r="E22" s="25"/>
      <c r="F22" s="108"/>
      <c r="G22" s="25"/>
      <c r="H22" s="26"/>
      <c r="I22" s="30"/>
      <c r="J22" s="27"/>
      <c r="K22" s="28"/>
      <c r="L22" s="9"/>
      <c r="M22" s="41"/>
      <c r="N22" s="38"/>
      <c r="O22" s="39"/>
      <c r="P22" s="91">
        <v>0</v>
      </c>
      <c r="Q22" s="129"/>
      <c r="R22" s="76"/>
      <c r="S22" s="43">
        <f t="shared" si="0"/>
        <v>0</v>
      </c>
      <c r="T22" s="24">
        <f t="shared" si="1"/>
        <v>0</v>
      </c>
      <c r="U22" s="92">
        <f t="shared" si="2"/>
        <v>0</v>
      </c>
      <c r="V22" s="92">
        <f t="shared" si="2"/>
        <v>0</v>
      </c>
    </row>
    <row r="23" spans="1:22" x14ac:dyDescent="0.25">
      <c r="A23" s="5">
        <v>19</v>
      </c>
      <c r="B23" s="34"/>
      <c r="C23" s="32"/>
      <c r="D23" s="32"/>
      <c r="E23" s="32"/>
      <c r="F23" s="114"/>
      <c r="G23" s="32"/>
      <c r="H23" s="33"/>
      <c r="I23" s="34"/>
      <c r="J23" s="35"/>
      <c r="K23" s="36"/>
      <c r="L23" s="9"/>
      <c r="M23" s="67"/>
      <c r="N23" s="68"/>
      <c r="O23" s="69"/>
      <c r="P23" s="52">
        <v>0</v>
      </c>
      <c r="Q23" s="126"/>
      <c r="R23" s="59"/>
      <c r="S23" s="43">
        <f t="shared" si="0"/>
        <v>0</v>
      </c>
      <c r="T23" s="24">
        <f t="shared" si="1"/>
        <v>0</v>
      </c>
      <c r="U23" s="92">
        <f t="shared" ref="U23:V33" si="11">I23</f>
        <v>0</v>
      </c>
      <c r="V23" s="92">
        <f t="shared" si="11"/>
        <v>0</v>
      </c>
    </row>
    <row r="24" spans="1:22" x14ac:dyDescent="0.25">
      <c r="A24" s="5">
        <v>20</v>
      </c>
      <c r="B24" s="30"/>
      <c r="C24" s="25"/>
      <c r="D24" s="25"/>
      <c r="E24" s="25"/>
      <c r="F24" s="108"/>
      <c r="G24" s="25"/>
      <c r="H24" s="26"/>
      <c r="I24" s="30"/>
      <c r="J24" s="27"/>
      <c r="K24" s="28"/>
      <c r="L24" s="9"/>
      <c r="M24" s="41"/>
      <c r="N24" s="38"/>
      <c r="O24" s="39"/>
      <c r="P24" s="91">
        <v>0</v>
      </c>
      <c r="Q24" s="125"/>
      <c r="R24" s="40"/>
      <c r="S24" s="44">
        <f t="shared" si="0"/>
        <v>0</v>
      </c>
      <c r="T24" s="24">
        <f t="shared" si="1"/>
        <v>0</v>
      </c>
      <c r="U24" s="92">
        <f t="shared" si="11"/>
        <v>0</v>
      </c>
      <c r="V24" s="92">
        <f t="shared" si="11"/>
        <v>0</v>
      </c>
    </row>
    <row r="25" spans="1:22" x14ac:dyDescent="0.25">
      <c r="A25" s="5">
        <v>21</v>
      </c>
      <c r="B25" s="34"/>
      <c r="C25" s="32"/>
      <c r="D25" s="32"/>
      <c r="E25" s="32"/>
      <c r="F25" s="114"/>
      <c r="G25" s="32"/>
      <c r="H25" s="33"/>
      <c r="I25" s="34"/>
      <c r="J25" s="35"/>
      <c r="K25" s="36"/>
      <c r="L25" s="9"/>
      <c r="M25" s="67"/>
      <c r="N25" s="68"/>
      <c r="O25" s="69"/>
      <c r="P25" s="52">
        <v>0</v>
      </c>
      <c r="Q25" s="126"/>
      <c r="R25" s="59"/>
      <c r="S25" s="43">
        <f t="shared" si="0"/>
        <v>0</v>
      </c>
      <c r="T25" s="24">
        <f t="shared" si="1"/>
        <v>0</v>
      </c>
      <c r="U25" s="92">
        <f t="shared" si="11"/>
        <v>0</v>
      </c>
      <c r="V25" s="92">
        <f t="shared" si="11"/>
        <v>0</v>
      </c>
    </row>
    <row r="26" spans="1:22" x14ac:dyDescent="0.25">
      <c r="A26" s="5">
        <v>22</v>
      </c>
      <c r="B26" s="30"/>
      <c r="C26" s="25"/>
      <c r="D26" s="25"/>
      <c r="E26" s="25"/>
      <c r="F26" s="108"/>
      <c r="G26" s="25"/>
      <c r="H26" s="26"/>
      <c r="I26" s="30"/>
      <c r="J26" s="27"/>
      <c r="K26" s="28"/>
      <c r="L26" s="9"/>
      <c r="M26" s="41"/>
      <c r="N26" s="38"/>
      <c r="O26" s="39"/>
      <c r="P26" s="91">
        <v>0</v>
      </c>
      <c r="Q26" s="125"/>
      <c r="R26" s="58"/>
      <c r="S26" s="43">
        <f t="shared" si="0"/>
        <v>0</v>
      </c>
      <c r="T26" s="24">
        <f t="shared" si="1"/>
        <v>0</v>
      </c>
      <c r="U26" s="92">
        <f t="shared" si="11"/>
        <v>0</v>
      </c>
      <c r="V26" s="92">
        <f t="shared" si="11"/>
        <v>0</v>
      </c>
    </row>
    <row r="27" spans="1:22" x14ac:dyDescent="0.25">
      <c r="A27" s="5">
        <v>23</v>
      </c>
      <c r="B27" s="64"/>
      <c r="C27" s="62"/>
      <c r="D27" s="62"/>
      <c r="E27" s="62"/>
      <c r="F27" s="112"/>
      <c r="G27" s="62"/>
      <c r="H27" s="63"/>
      <c r="I27" s="64"/>
      <c r="J27" s="65"/>
      <c r="K27" s="66"/>
      <c r="L27" s="42"/>
      <c r="M27" s="67"/>
      <c r="N27" s="68"/>
      <c r="O27" s="69"/>
      <c r="P27" s="52">
        <v>0</v>
      </c>
      <c r="Q27" s="130"/>
      <c r="R27" s="59"/>
      <c r="S27" s="43">
        <f t="shared" si="0"/>
        <v>0</v>
      </c>
      <c r="T27" s="24">
        <f t="shared" si="1"/>
        <v>0</v>
      </c>
      <c r="U27" s="92">
        <f t="shared" si="11"/>
        <v>0</v>
      </c>
      <c r="V27" s="92">
        <f t="shared" si="11"/>
        <v>0</v>
      </c>
    </row>
    <row r="28" spans="1:22" x14ac:dyDescent="0.25">
      <c r="A28" s="5">
        <v>24</v>
      </c>
      <c r="B28" s="30"/>
      <c r="C28" s="25"/>
      <c r="D28" s="25"/>
      <c r="E28" s="25"/>
      <c r="F28" s="108"/>
      <c r="G28" s="25"/>
      <c r="H28" s="26"/>
      <c r="I28" s="30"/>
      <c r="J28" s="27"/>
      <c r="K28" s="28"/>
      <c r="L28" s="42"/>
      <c r="M28" s="41"/>
      <c r="N28" s="38"/>
      <c r="O28" s="39"/>
      <c r="P28" s="91">
        <v>0</v>
      </c>
      <c r="Q28" s="131"/>
      <c r="R28" s="58"/>
      <c r="S28" s="43">
        <f t="shared" si="0"/>
        <v>0</v>
      </c>
      <c r="T28" s="24">
        <f t="shared" si="1"/>
        <v>0</v>
      </c>
      <c r="U28" s="92">
        <f t="shared" si="11"/>
        <v>0</v>
      </c>
      <c r="V28" s="92">
        <f t="shared" si="11"/>
        <v>0</v>
      </c>
    </row>
    <row r="29" spans="1:22" x14ac:dyDescent="0.25">
      <c r="A29" s="5">
        <v>25</v>
      </c>
      <c r="B29" s="72"/>
      <c r="C29" s="70"/>
      <c r="D29" s="62"/>
      <c r="E29" s="70"/>
      <c r="F29" s="113"/>
      <c r="G29" s="70"/>
      <c r="H29" s="71"/>
      <c r="I29" s="72"/>
      <c r="J29" s="73"/>
      <c r="K29" s="66"/>
      <c r="L29" s="42"/>
      <c r="M29" s="67"/>
      <c r="N29" s="68"/>
      <c r="O29" s="69"/>
      <c r="P29" s="52">
        <v>0</v>
      </c>
      <c r="Q29" s="132"/>
      <c r="R29" s="59"/>
      <c r="S29" s="43">
        <f t="shared" si="0"/>
        <v>0</v>
      </c>
      <c r="T29" s="24">
        <f t="shared" si="1"/>
        <v>0</v>
      </c>
      <c r="U29" s="92">
        <f t="shared" si="11"/>
        <v>0</v>
      </c>
      <c r="V29" s="92">
        <f t="shared" si="11"/>
        <v>0</v>
      </c>
    </row>
    <row r="30" spans="1:22" x14ac:dyDescent="0.25">
      <c r="A30" s="5">
        <v>26</v>
      </c>
      <c r="B30" s="30"/>
      <c r="C30" s="25"/>
      <c r="D30" s="25"/>
      <c r="E30" s="25"/>
      <c r="F30" s="108"/>
      <c r="G30" s="25"/>
      <c r="H30" s="26"/>
      <c r="I30" s="30"/>
      <c r="J30" s="27"/>
      <c r="K30" s="28"/>
      <c r="L30" s="42"/>
      <c r="M30" s="41"/>
      <c r="N30" s="38"/>
      <c r="O30" s="39"/>
      <c r="P30" s="91">
        <v>0</v>
      </c>
      <c r="Q30" s="133"/>
      <c r="R30" s="58"/>
      <c r="S30" s="43">
        <f t="shared" si="0"/>
        <v>0</v>
      </c>
      <c r="T30" s="24">
        <f t="shared" si="1"/>
        <v>0</v>
      </c>
      <c r="U30" s="92">
        <f t="shared" si="11"/>
        <v>0</v>
      </c>
      <c r="V30" s="92">
        <f t="shared" si="11"/>
        <v>0</v>
      </c>
    </row>
    <row r="31" spans="1:22" x14ac:dyDescent="0.25">
      <c r="A31" s="5">
        <v>27</v>
      </c>
      <c r="B31" s="64"/>
      <c r="C31" s="62"/>
      <c r="D31" s="62"/>
      <c r="E31" s="62"/>
      <c r="F31" s="112"/>
      <c r="G31" s="62"/>
      <c r="H31" s="63"/>
      <c r="I31" s="64"/>
      <c r="J31" s="65"/>
      <c r="K31" s="66"/>
      <c r="L31" s="42"/>
      <c r="M31" s="67"/>
      <c r="N31" s="68"/>
      <c r="O31" s="69"/>
      <c r="P31" s="52">
        <v>0</v>
      </c>
      <c r="Q31" s="132"/>
      <c r="R31" s="59"/>
      <c r="S31" s="43">
        <f t="shared" si="0"/>
        <v>0</v>
      </c>
      <c r="T31" s="24">
        <f t="shared" si="1"/>
        <v>0</v>
      </c>
      <c r="U31" s="92">
        <f t="shared" si="11"/>
        <v>0</v>
      </c>
      <c r="V31" s="92">
        <f t="shared" si="11"/>
        <v>0</v>
      </c>
    </row>
    <row r="32" spans="1:22" x14ac:dyDescent="0.25">
      <c r="A32" s="5">
        <v>28</v>
      </c>
      <c r="B32" s="30"/>
      <c r="C32" s="25"/>
      <c r="D32" s="25"/>
      <c r="E32" s="25"/>
      <c r="F32" s="108"/>
      <c r="G32" s="25"/>
      <c r="H32" s="26"/>
      <c r="I32" s="30"/>
      <c r="J32" s="27"/>
      <c r="K32" s="28"/>
      <c r="L32" s="9"/>
      <c r="M32" s="41"/>
      <c r="N32" s="38"/>
      <c r="O32" s="39"/>
      <c r="P32" s="91">
        <v>0</v>
      </c>
      <c r="Q32" s="133"/>
      <c r="R32" s="61"/>
      <c r="S32" s="43">
        <f t="shared" si="0"/>
        <v>0</v>
      </c>
      <c r="T32" s="24">
        <f t="shared" si="1"/>
        <v>0</v>
      </c>
      <c r="U32" s="92">
        <f t="shared" si="11"/>
        <v>0</v>
      </c>
      <c r="V32" s="92">
        <f t="shared" si="11"/>
        <v>0</v>
      </c>
    </row>
    <row r="33" spans="1:22" x14ac:dyDescent="0.25">
      <c r="A33" s="5">
        <v>29</v>
      </c>
      <c r="B33" s="34"/>
      <c r="C33" s="32"/>
      <c r="D33" s="32"/>
      <c r="E33" s="32"/>
      <c r="F33" s="114"/>
      <c r="G33" s="32"/>
      <c r="H33" s="33"/>
      <c r="I33" s="31"/>
      <c r="J33" s="35"/>
      <c r="K33" s="36"/>
      <c r="L33" s="9"/>
      <c r="M33" s="50"/>
      <c r="N33" s="51"/>
      <c r="O33" s="52"/>
      <c r="P33" s="52">
        <v>0</v>
      </c>
      <c r="Q33" s="134"/>
      <c r="R33" s="57"/>
      <c r="S33" s="43">
        <f t="shared" si="0"/>
        <v>0</v>
      </c>
      <c r="T33" s="24">
        <f t="shared" si="1"/>
        <v>0</v>
      </c>
      <c r="U33" s="92">
        <f t="shared" si="11"/>
        <v>0</v>
      </c>
      <c r="V33" s="92">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12">
    <cfRule type="expression" dxfId="2" priority="13">
      <formula>M12&gt;G12</formula>
    </cfRule>
    <cfRule type="expression" priority="14">
      <formula>$M$5&gt;$G$5</formula>
    </cfRule>
  </conditionalFormatting>
  <conditionalFormatting sqref="S6">
    <cfRule type="expression" dxfId="1" priority="3">
      <formula>M6&gt;G6</formula>
    </cfRule>
    <cfRule type="expression" priority="4">
      <formula>$M$5&gt;$G$5</formula>
    </cfRule>
  </conditionalFormatting>
  <conditionalFormatting sqref="S7:S11">
    <cfRule type="expression" dxfId="0" priority="1">
      <formula>M7&gt;G7</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Props1.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4.xml><?xml version="1.0" encoding="utf-8"?>
<ds:datastoreItem xmlns:ds="http://schemas.openxmlformats.org/officeDocument/2006/customXml" ds:itemID="{C8276AD2-F192-42F8-AF0F-D17AF1DBEFD1}">
  <ds:schemaRefs>
    <ds:schemaRef ds:uri="http://purl.org/dc/elements/1.1/"/>
    <ds:schemaRef ds:uri="http://schemas.microsoft.com/office/infopath/2007/PartnerControls"/>
    <ds:schemaRef ds:uri="a76cd3a5-e798-46dc-bca1-b38ab7cbdfaf"/>
    <ds:schemaRef ds:uri="d6d2f446-f863-4c00-ba44-ebf19adce64d"/>
    <ds:schemaRef ds:uri="cf63e0e4-4eb7-4cbb-9267-0825e502aadb"/>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Saavik Cameron</cp:lastModifiedBy>
  <cp:lastPrinted>2019-03-13T19:29:04Z</cp:lastPrinted>
  <dcterms:created xsi:type="dcterms:W3CDTF">2017-01-24T17:19:42Z</dcterms:created>
  <dcterms:modified xsi:type="dcterms:W3CDTF">2022-05-10T18:01:52Z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