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defaultThemeVersion="124226"/>
  <mc:AlternateContent xmlns:mc="http://schemas.openxmlformats.org/markup-compatibility/2006">
    <mc:Choice Requires="x15">
      <x15ac:absPath xmlns:x15ac="http://schemas.microsoft.com/office/spreadsheetml/2010/11/ac" url="https://comcastcorp-my.sharepoint.com/personal/jwillc7190k_cable_comcast_com/Documents/Desktop/State of WA RFQ Docs/"/>
    </mc:Choice>
  </mc:AlternateContent>
  <xr:revisionPtr revIDLastSave="0" documentId="8_{60C399D5-C274-4170-9EB0-17D2AE9B6F4E}" xr6:coauthVersionLast="47" xr6:coauthVersionMax="47"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0" i="4" l="1"/>
  <c r="U10" i="4"/>
  <c r="T10" i="4"/>
  <c r="S10" i="4"/>
  <c r="V9" i="4"/>
  <c r="U9" i="4"/>
  <c r="T9" i="4"/>
  <c r="S9" i="4"/>
  <c r="V8" i="4"/>
  <c r="U8" i="4"/>
  <c r="T8" i="4"/>
  <c r="S8" i="4"/>
  <c r="V7" i="4"/>
  <c r="U7" i="4"/>
  <c r="T7" i="4"/>
  <c r="S7" i="4"/>
  <c r="V6" i="4"/>
  <c r="U6" i="4"/>
  <c r="T6" i="4"/>
  <c r="S6" i="4"/>
  <c r="S5" i="4" l="1"/>
  <c r="T5" i="4"/>
  <c r="U5" i="4"/>
  <c r="V5"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 r="V12" i="4"/>
  <c r="U12" i="4"/>
  <c r="T12" i="4"/>
  <c r="S12" i="4"/>
  <c r="V11" i="4"/>
  <c r="U11" i="4"/>
  <c r="T11" i="4"/>
  <c r="S11" i="4"/>
</calcChain>
</file>

<file path=xl/sharedStrings.xml><?xml version="1.0" encoding="utf-8"?>
<sst xmlns="http://schemas.openxmlformats.org/spreadsheetml/2006/main" count="79" uniqueCount="62">
  <si>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</si>
  <si>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</si>
  <si>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</si>
  <si>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</si>
  <si>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</si>
  <si>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</si>
  <si>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</si>
  <si>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</si>
  <si>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</si>
  <si>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</si>
  <si>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</si>
  <si>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</si>
  <si>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</si>
  <si>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</si>
  <si>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</si>
  <si>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</si>
  <si>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</si>
  <si>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</si>
  <si>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</si>
  <si>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</si>
  <si>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</si>
  <si>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</si>
  <si>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</si>
  <si>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</si>
  <si>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</si>
  <si>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</si>
  <si>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</si>
  <si>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</si>
  <si>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</si>
  <si>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</si>
  <si>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</si>
  <si>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Western State Hospital                          9601 Steilacoom Blvd SW, Bldg 27                         Lakewood, WA 98498-7212</t>
  </si>
  <si>
    <t>Liz Knigge
360-789-9211                                       kniggel@dshs.wa.gov</t>
  </si>
  <si>
    <t>1000M (1G)</t>
  </si>
  <si>
    <t>VE-LAK2702/DSHS5014B/LTS</t>
  </si>
  <si>
    <t>VE-KEL0801/DSHS6007/LNIKEL/LTS</t>
  </si>
  <si>
    <t>Handoff: DSHS IDF, Rm 171, Top of Rack 2. Same location as existing circuit. Circuit handoff to be located no further than 10 cable feet from DSHS Router. Please coordinate with LCON for exact circuit placement.</t>
  </si>
  <si>
    <t>NO</t>
  </si>
  <si>
    <t>300M</t>
  </si>
  <si>
    <t>LNIVAN</t>
  </si>
  <si>
    <t>This is a multi-port / multi-VLAN request.
	1.  Vendor to deliver 3 ports / 3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***Per DSHS, the building owner will not allow equipment mounted above six feet from the ground on the building exterior***</t>
  </si>
  <si>
    <t>State leased Building, all vendors must work through  building owner / manger before installing any hardware on the building. site vistation requires 72hrs advanced notice. Contact info below
Loyda Timmins, 
LoydaT@Norris-Stevens.com, 
(503) 225-8457</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</si>
  <si>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***Customer is requesting urgent processing of this order as this site is tied to both life safety and the Trueblood settlement***</t>
  </si>
  <si>
    <t>David Smith
david.smith@wsp.wa.gov
360-534-0696</t>
  </si>
  <si>
    <t>VE-FED1703/WSP1710/LTS-DSHS0303</t>
  </si>
  <si>
    <t>WSP3407</t>
  </si>
  <si>
    <t>8623 Armstrong Road SW
Tumwater , WA 98512</t>
  </si>
  <si>
    <t>David Smith
360-534-0696
david.smith@wsp.wa.gov</t>
  </si>
  <si>
    <t>100M</t>
  </si>
  <si>
    <t>1. Final site construction approval must be obtained from David Smith
2. Circuits to be installed at the building vendor DEMARC
3. Vendor to extend ethernet handoff within 10 feet of WSP router
4. MM LC termination
5. 1600MTU minimum</t>
  </si>
  <si>
    <t>N/A</t>
  </si>
  <si>
    <t>33810 Weyerhaeuser Way S, 
Federal Way, WA 98001-9624</t>
  </si>
  <si>
    <t>711 Vine St                                                      Kelso, WA 98626-2649</t>
  </si>
  <si>
    <t>312 SE Stonemill Dr Ste 120, Vancouver, WA 98684-3508</t>
  </si>
  <si>
    <t>Erin Walick
360-902-5991
weri235@lni.wa.edu
bldg. contact 
Loyda Timmins, 
LoydaT@Norris-Stevens.com, 
503-225-8457
Site contact
Brett Binder
360-480-5223
binb235@LNI.WA.GOV</t>
  </si>
  <si>
    <t>Handoff: Building 27, First floor LAN room #164, rack 1. Circuit handoff to be located no further than 10 cable feet from DSHS Router. Please coordinate with LCON for exact circuit placement. Please reference the attached "DSHS5014B_Bldg 27 - Site Map". This is a FSCRP (Fort Steilacoom Competency Restoration Program) facility. Install extended handoff per attached site map (DSHS5014B_Bldg 27 - Site Map.pdf)</t>
  </si>
  <si>
    <t>Demarc to be extend into the LAN room, Per site map. Labled "IT Rm" Highlighted in yellow. Hand off should be 10ft or less from the LNI router. Install extended handoff per attached site map (LNIVAN - Vancouver SIte Map.pdf)</t>
  </si>
  <si>
    <t>MDF per attached site survey. 
(WSP1710 - Site Survey)
Please coordinate with LCON for exact circuit placement. Install extended handoff per attached site map (WSP1710 - Site Survey.pdf)</t>
  </si>
  <si>
    <t xml:space="preserve">Install extended handoff per attached site map (WSP3407 - Site Survey.pdf)
Please coordinate with LCON for exact circuit placement. </t>
  </si>
  <si>
    <t xml:space="preserve">1. Final site construction approval must be obtained from DM Ventures Talon, LLC (building owner). Contact LCON for coordination
2. Circuits to be installed at the building vendor DEMARC
3. Vendor to extend ethernet handoff within 10 feet of WSP router
4. 1600MTU minimum
This is a multi-port / multi-VLAN request.
1.  Vendor to deliver 2 ports / 2 VLANs - one VLAN per port. WSP - MM LC termination / LTS - RJ45 termination
2.  WaTech will assign VLAN numbers on Tech Order.
3.  Vendor to clearly label their handoff device at the end site, with the WaTech provided site name.
4.  Vendor to provide the VLAN to port assignment details with the completion notice.  For example - VLAN A on port 1, VLAN B on port 2, etc.
5.  Vendor to provide an aggregate circuit at the bandwidth specified in this RFQ.  WaTech will police and shape the traffic for each VLAN.     </t>
  </si>
  <si>
    <t>Evaluation Model for Solicitation Number 23-RFQ-003 Amendment 2</t>
  </si>
  <si>
    <t>No Bid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</si>
</sst>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7">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40" borderId="35" xfId="44">
      <alignment horizontal="left" vertical="top" wrapText="1"/>
    </xf>
    <xf numFmtId="0" fontId="2" fillId="36" borderId="9" xfId="41" applyFont="1" applyBorder="1" applyAlignment="1">
      <alignment horizontal="left" vertical="top" wrapText="1"/>
    </xf>
    <xf numFmtId="7" fontId="2" fillId="39" borderId="32" xfId="47" applyBorder="1">
      <alignment horizontal="left" vertical="top" wrapText="1"/>
    </xf>
    <xf numFmtId="7" fontId="2" fillId="40" borderId="41" xfId="44" applyBorder="1">
      <alignment horizontal="left" vertical="top" wrapText="1"/>
    </xf>
    <xf numFmtId="7" fontId="2" fillId="39" borderId="41" xfId="47"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1" defaultTableStyle="TableStyleMedium9" defaultPivotStyle="PivotStyleLight16">
    <tableStyle name="Invisible" pivot="0" table="0" count="0" xr9:uid="{A4646835-3AC9-4C78-8486-CB406DC3BD2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3"/>
  <sheetViews>
    <sheetView tabSelected="1" topLeftCell="B1" zoomScale="70" zoomScaleNormal="70" workbookViewId="0">
      <selection activeCell="B10" sqref="B10"/>
    </sheetView>
  </sheetViews>
  <sheetFormatPr defaultColWidth="8.85546875" defaultRowHeight="15.75" x14ac:dyDescent="0.25"/>
  <cols>
    <col min="1" max="1" width="4.42578125" style="1" bestFit="1" customWidth="1"/>
    <col min="2" max="2" width="36.5703125" style="1" customWidth="1"/>
    <col min="3" max="3" width="35.140625" style="131" customWidth="1"/>
    <col min="4" max="4" width="38.140625" style="131" customWidth="1"/>
    <col min="5" max="5" width="42.42578125" style="131" customWidth="1"/>
    <col min="6" max="6" width="10.140625" style="1" customWidth="1"/>
    <col min="7" max="7" width="12.42578125" style="1" customWidth="1"/>
    <col min="8" max="8" width="13.42578125" style="1" customWidth="1"/>
    <col min="9" max="10" width="11.42578125" style="1" customWidth="1"/>
    <col min="11" max="11" width="18.5703125" style="1" customWidth="1"/>
    <col min="12" max="12" width="0.85546875" style="1" customWidth="1"/>
    <col min="13" max="14" width="21" style="2" customWidth="1"/>
    <col min="15" max="15" width="12.140625" style="3" customWidth="1"/>
    <col min="16" max="16" width="17" style="3" customWidth="1"/>
    <col min="17" max="17" width="13" style="117" customWidth="1"/>
    <col min="18" max="18" width="13" style="118"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37" t="s">
        <v>60</v>
      </c>
      <c r="B1" s="137"/>
      <c r="C1" s="137"/>
      <c r="D1" s="137"/>
      <c r="E1" s="137"/>
      <c r="F1" s="137"/>
      <c r="G1" s="137"/>
      <c r="H1" s="137"/>
      <c r="I1" s="137"/>
      <c r="J1" s="137"/>
      <c r="K1" s="137"/>
      <c r="Q1" s="113"/>
      <c r="R1" s="114"/>
      <c r="S1" s="4"/>
      <c r="T1" s="4"/>
    </row>
    <row r="2" spans="1:22" ht="25.35" customHeight="1" thickBot="1" x14ac:dyDescent="0.3">
      <c r="A2" s="5"/>
      <c r="B2" s="6" t="s">
        <v>0</v>
      </c>
      <c r="C2" s="128"/>
      <c r="D2" s="128"/>
      <c r="E2" s="128"/>
      <c r="F2" s="7"/>
      <c r="G2" s="7"/>
      <c r="H2" s="7"/>
      <c r="I2" s="7"/>
      <c r="J2" s="7"/>
      <c r="K2" s="8"/>
      <c r="L2" s="9"/>
      <c r="M2" s="138" t="s">
        <v>29</v>
      </c>
      <c r="N2" s="139"/>
      <c r="O2" s="139"/>
      <c r="P2" s="139"/>
      <c r="Q2" s="115"/>
      <c r="R2" s="116"/>
      <c r="S2" s="102"/>
      <c r="T2" s="102"/>
    </row>
    <row r="3" spans="1:22" s="100" customFormat="1" ht="50.45" customHeight="1" thickBot="1" x14ac:dyDescent="0.3">
      <c r="A3" s="10"/>
      <c r="B3" s="11"/>
      <c r="C3" s="129"/>
      <c r="D3" s="129"/>
      <c r="E3" s="129"/>
      <c r="F3" s="12"/>
      <c r="G3" s="12"/>
      <c r="H3" s="12"/>
      <c r="I3" s="144" t="s">
        <v>14</v>
      </c>
      <c r="J3" s="145"/>
      <c r="K3" s="13"/>
      <c r="L3" s="14"/>
      <c r="M3" s="140"/>
      <c r="N3" s="141"/>
      <c r="O3" s="141"/>
      <c r="P3" s="141"/>
      <c r="Q3" s="142" t="s">
        <v>27</v>
      </c>
      <c r="R3" s="143"/>
      <c r="S3" s="146" t="s">
        <v>20</v>
      </c>
      <c r="T3" s="146"/>
      <c r="U3" s="146"/>
      <c r="V3" s="146"/>
    </row>
    <row r="4" spans="1:22" s="100" customFormat="1" ht="78.599999999999994" customHeight="1" thickBot="1" x14ac:dyDescent="0.3">
      <c r="A4" s="10"/>
      <c r="B4" s="17" t="s">
        <v>2</v>
      </c>
      <c r="C4" s="130" t="s">
        <v>10</v>
      </c>
      <c r="D4" s="130" t="s">
        <v>1</v>
      </c>
      <c r="E4" s="130" t="s">
        <v>4</v>
      </c>
      <c r="F4" s="15" t="s">
        <v>3</v>
      </c>
      <c r="G4" s="16" t="s">
        <v>15</v>
      </c>
      <c r="H4" s="15" t="s">
        <v>13</v>
      </c>
      <c r="I4" s="17" t="s">
        <v>16</v>
      </c>
      <c r="J4" s="18" t="s">
        <v>19</v>
      </c>
      <c r="K4" s="18" t="s">
        <v>28</v>
      </c>
      <c r="L4" s="14"/>
      <c r="M4" s="19" t="s">
        <v>23</v>
      </c>
      <c r="N4" s="20" t="s">
        <v>26</v>
      </c>
      <c r="O4" s="21" t="s">
        <v>21</v>
      </c>
      <c r="P4" s="21" t="s">
        <v>22</v>
      </c>
      <c r="Q4" s="37" t="s">
        <v>24</v>
      </c>
      <c r="R4" s="38" t="s">
        <v>25</v>
      </c>
      <c r="S4" s="101" t="s">
        <v>17</v>
      </c>
      <c r="T4" s="101" t="s">
        <v>18</v>
      </c>
      <c r="U4" s="101" t="s">
        <v>16</v>
      </c>
      <c r="V4" s="101" t="s">
        <v>19</v>
      </c>
    </row>
    <row r="5" spans="1:22" ht="78.75" customHeight="1" thickTop="1" x14ac:dyDescent="0.25">
      <c r="A5" s="5">
        <v>1</v>
      </c>
      <c r="B5" s="119" t="s">
        <v>5</v>
      </c>
      <c r="C5" s="48" t="s">
        <v>6</v>
      </c>
      <c r="D5" s="48" t="s">
        <v>7</v>
      </c>
      <c r="E5" s="132" t="s">
        <v>30</v>
      </c>
      <c r="F5" s="120" t="s">
        <v>8</v>
      </c>
      <c r="G5" s="48">
        <v>120</v>
      </c>
      <c r="H5" s="49" t="s">
        <v>9</v>
      </c>
      <c r="I5" s="50">
        <v>10</v>
      </c>
      <c r="J5" s="51">
        <v>90</v>
      </c>
      <c r="K5" s="52" t="s">
        <v>12</v>
      </c>
      <c r="L5" s="9"/>
      <c r="M5" s="56">
        <v>20</v>
      </c>
      <c r="N5" s="57" t="s">
        <v>11</v>
      </c>
      <c r="O5" s="58">
        <v>500</v>
      </c>
      <c r="P5" s="58">
        <v>1000</v>
      </c>
      <c r="Q5" s="59">
        <v>1000</v>
      </c>
      <c r="R5" s="60">
        <v>1800</v>
      </c>
      <c r="S5" s="112">
        <f t="shared" ref="S5:S31" si="0">IF(ISBLANK(M5),G5,M5)</f>
        <v>20</v>
      </c>
      <c r="T5" s="23">
        <f t="shared" ref="T5:T31" si="1">24*O5+P5</f>
        <v>13000</v>
      </c>
      <c r="U5" s="22">
        <f t="shared" ref="U5:V20" si="2">I5</f>
        <v>10</v>
      </c>
      <c r="V5" s="22">
        <f t="shared" si="2"/>
        <v>90</v>
      </c>
    </row>
    <row r="6" spans="1:22" ht="262.35000000000002" customHeight="1" x14ac:dyDescent="0.25">
      <c r="A6" s="5">
        <v>2</v>
      </c>
      <c r="B6" s="30" t="s">
        <v>34</v>
      </c>
      <c r="C6" s="94" t="s">
        <v>31</v>
      </c>
      <c r="D6" s="94" t="s">
        <v>32</v>
      </c>
      <c r="E6" s="94" t="s">
        <v>55</v>
      </c>
      <c r="F6" s="121" t="s">
        <v>8</v>
      </c>
      <c r="G6" s="25">
        <v>250</v>
      </c>
      <c r="H6" s="26" t="s">
        <v>33</v>
      </c>
      <c r="I6" s="30">
        <v>60</v>
      </c>
      <c r="J6" s="27">
        <v>40</v>
      </c>
      <c r="K6" s="28" t="s">
        <v>42</v>
      </c>
      <c r="L6" s="9"/>
      <c r="M6" s="42" t="s">
        <v>61</v>
      </c>
      <c r="N6" s="39"/>
      <c r="O6" s="40"/>
      <c r="P6" s="103">
        <v>0</v>
      </c>
      <c r="Q6" s="47"/>
      <c r="R6" s="134" t="s">
        <v>50</v>
      </c>
      <c r="S6" s="44" t="str">
        <f t="shared" ref="S6:S10" si="3">IF(ISBLANK(M6),G6,M6)</f>
        <v>No Bid</v>
      </c>
      <c r="T6" s="24">
        <f t="shared" ref="T6:T10" si="4">24*O6+P6</f>
        <v>0</v>
      </c>
      <c r="U6" s="104">
        <f t="shared" ref="U6:U10" si="5">I6</f>
        <v>60</v>
      </c>
      <c r="V6" s="104">
        <f t="shared" ref="V6:V10" si="6">J6</f>
        <v>40</v>
      </c>
    </row>
    <row r="7" spans="1:22" ht="265.7" customHeight="1" x14ac:dyDescent="0.25">
      <c r="A7" s="5">
        <v>3</v>
      </c>
      <c r="B7" s="108" t="s">
        <v>35</v>
      </c>
      <c r="C7" s="105" t="s">
        <v>52</v>
      </c>
      <c r="D7" s="105" t="s">
        <v>32</v>
      </c>
      <c r="E7" s="105" t="s">
        <v>36</v>
      </c>
      <c r="F7" s="122" t="s">
        <v>37</v>
      </c>
      <c r="G7" s="106">
        <v>150</v>
      </c>
      <c r="H7" s="107" t="s">
        <v>38</v>
      </c>
      <c r="I7" s="108">
        <v>5</v>
      </c>
      <c r="J7" s="109">
        <v>95</v>
      </c>
      <c r="K7" s="110" t="s">
        <v>40</v>
      </c>
      <c r="L7" s="9"/>
      <c r="M7" s="76">
        <v>150</v>
      </c>
      <c r="N7" s="77" t="s">
        <v>11</v>
      </c>
      <c r="O7" s="78">
        <v>1318</v>
      </c>
      <c r="P7" s="55">
        <v>300</v>
      </c>
      <c r="Q7" s="64" t="s">
        <v>50</v>
      </c>
      <c r="R7" s="65">
        <v>1318</v>
      </c>
      <c r="S7" s="44">
        <f t="shared" si="3"/>
        <v>150</v>
      </c>
      <c r="T7" s="24">
        <f t="shared" si="4"/>
        <v>31932</v>
      </c>
      <c r="U7" s="104">
        <f t="shared" si="5"/>
        <v>5</v>
      </c>
      <c r="V7" s="104">
        <f t="shared" si="6"/>
        <v>95</v>
      </c>
    </row>
    <row r="8" spans="1:22" ht="226.7" customHeight="1" x14ac:dyDescent="0.25">
      <c r="A8" s="5">
        <v>4</v>
      </c>
      <c r="B8" s="91" t="s">
        <v>39</v>
      </c>
      <c r="C8" s="89" t="s">
        <v>53</v>
      </c>
      <c r="D8" s="89" t="s">
        <v>54</v>
      </c>
      <c r="E8" s="89" t="s">
        <v>56</v>
      </c>
      <c r="F8" s="123" t="s">
        <v>8</v>
      </c>
      <c r="G8" s="89">
        <v>150</v>
      </c>
      <c r="H8" s="90" t="s">
        <v>33</v>
      </c>
      <c r="I8" s="91">
        <v>5</v>
      </c>
      <c r="J8" s="92">
        <v>95</v>
      </c>
      <c r="K8" s="93" t="s">
        <v>41</v>
      </c>
      <c r="L8" s="9"/>
      <c r="M8" s="42">
        <v>150</v>
      </c>
      <c r="N8" s="39" t="s">
        <v>11</v>
      </c>
      <c r="O8" s="40">
        <v>1140</v>
      </c>
      <c r="P8" s="103">
        <v>300</v>
      </c>
      <c r="Q8" s="47">
        <v>670</v>
      </c>
      <c r="R8" s="134" t="s">
        <v>50</v>
      </c>
      <c r="S8" s="44">
        <f t="shared" si="3"/>
        <v>150</v>
      </c>
      <c r="T8" s="24">
        <f t="shared" si="4"/>
        <v>27660</v>
      </c>
      <c r="U8" s="104">
        <f t="shared" si="5"/>
        <v>5</v>
      </c>
      <c r="V8" s="104">
        <f t="shared" si="6"/>
        <v>95</v>
      </c>
    </row>
    <row r="9" spans="1:22" ht="357.6" customHeight="1" x14ac:dyDescent="0.25">
      <c r="A9" s="5">
        <v>5</v>
      </c>
      <c r="B9" s="73" t="s">
        <v>44</v>
      </c>
      <c r="C9" s="71" t="s">
        <v>51</v>
      </c>
      <c r="D9" s="71" t="s">
        <v>43</v>
      </c>
      <c r="E9" s="71" t="s">
        <v>57</v>
      </c>
      <c r="F9" s="124" t="s">
        <v>8</v>
      </c>
      <c r="G9" s="95">
        <v>150</v>
      </c>
      <c r="H9" s="96" t="s">
        <v>48</v>
      </c>
      <c r="I9" s="97">
        <v>5</v>
      </c>
      <c r="J9" s="98">
        <v>95</v>
      </c>
      <c r="K9" s="99" t="s">
        <v>59</v>
      </c>
      <c r="L9" s="9"/>
      <c r="M9" s="76">
        <v>150</v>
      </c>
      <c r="N9" s="77" t="s">
        <v>11</v>
      </c>
      <c r="O9" s="78">
        <v>1081</v>
      </c>
      <c r="P9" s="55">
        <v>300</v>
      </c>
      <c r="Q9" s="135" t="s">
        <v>50</v>
      </c>
      <c r="R9" s="65">
        <v>1200</v>
      </c>
      <c r="S9" s="44">
        <f t="shared" si="3"/>
        <v>150</v>
      </c>
      <c r="T9" s="24">
        <f t="shared" si="4"/>
        <v>26244</v>
      </c>
      <c r="U9" s="104">
        <f t="shared" si="5"/>
        <v>5</v>
      </c>
      <c r="V9" s="104">
        <f t="shared" si="6"/>
        <v>95</v>
      </c>
    </row>
    <row r="10" spans="1:22" ht="135" customHeight="1" x14ac:dyDescent="0.25">
      <c r="A10" s="5">
        <v>6</v>
      </c>
      <c r="B10" s="133" t="s">
        <v>45</v>
      </c>
      <c r="C10" s="89" t="s">
        <v>46</v>
      </c>
      <c r="D10" s="89" t="s">
        <v>47</v>
      </c>
      <c r="E10" s="89" t="s">
        <v>58</v>
      </c>
      <c r="F10" s="89" t="s">
        <v>8</v>
      </c>
      <c r="G10" s="89">
        <v>250</v>
      </c>
      <c r="H10" s="90" t="s">
        <v>48</v>
      </c>
      <c r="I10" s="91">
        <v>30</v>
      </c>
      <c r="J10" s="92">
        <v>70</v>
      </c>
      <c r="K10" s="93" t="s">
        <v>49</v>
      </c>
      <c r="L10" s="9"/>
      <c r="M10" s="42">
        <v>250</v>
      </c>
      <c r="N10" s="39" t="s">
        <v>11</v>
      </c>
      <c r="O10" s="40">
        <v>1275</v>
      </c>
      <c r="P10" s="103">
        <v>73000</v>
      </c>
      <c r="Q10" s="136" t="s">
        <v>50</v>
      </c>
      <c r="R10" s="62">
        <v>1275</v>
      </c>
      <c r="S10" s="44">
        <f t="shared" si="3"/>
        <v>250</v>
      </c>
      <c r="T10" s="24">
        <f t="shared" si="4"/>
        <v>103600</v>
      </c>
      <c r="U10" s="104">
        <f t="shared" si="5"/>
        <v>30</v>
      </c>
      <c r="V10" s="104">
        <f t="shared" si="6"/>
        <v>70</v>
      </c>
    </row>
    <row r="11" spans="1:22" x14ac:dyDescent="0.25">
      <c r="A11" s="5">
        <v>7</v>
      </c>
      <c r="B11" s="73"/>
      <c r="C11" s="71"/>
      <c r="D11" s="71"/>
      <c r="E11" s="71"/>
      <c r="F11" s="125"/>
      <c r="G11" s="71"/>
      <c r="H11" s="72"/>
      <c r="I11" s="73"/>
      <c r="J11" s="74"/>
      <c r="K11" s="75"/>
      <c r="L11" s="9"/>
      <c r="M11" s="76"/>
      <c r="N11" s="77"/>
      <c r="O11" s="78"/>
      <c r="P11" s="55">
        <v>0</v>
      </c>
      <c r="Q11" s="46"/>
      <c r="R11" s="63"/>
      <c r="S11" s="44">
        <f t="shared" si="0"/>
        <v>0</v>
      </c>
      <c r="T11" s="24">
        <f t="shared" si="1"/>
        <v>0</v>
      </c>
      <c r="U11" s="104">
        <f t="shared" si="2"/>
        <v>0</v>
      </c>
      <c r="V11" s="104">
        <f t="shared" si="2"/>
        <v>0</v>
      </c>
    </row>
    <row r="12" spans="1:22" x14ac:dyDescent="0.25">
      <c r="A12" s="5">
        <v>8</v>
      </c>
      <c r="B12" s="30"/>
      <c r="C12" s="25"/>
      <c r="D12" s="25"/>
      <c r="E12" s="25"/>
      <c r="F12" s="121"/>
      <c r="G12" s="25"/>
      <c r="H12" s="26"/>
      <c r="I12" s="30"/>
      <c r="J12" s="27"/>
      <c r="K12" s="28"/>
      <c r="L12" s="9"/>
      <c r="M12" s="42"/>
      <c r="N12" s="39"/>
      <c r="O12" s="40"/>
      <c r="P12" s="103">
        <v>0</v>
      </c>
      <c r="Q12" s="47"/>
      <c r="R12" s="62"/>
      <c r="S12" s="44">
        <f t="shared" si="0"/>
        <v>0</v>
      </c>
      <c r="T12" s="24">
        <f t="shared" si="1"/>
        <v>0</v>
      </c>
      <c r="U12" s="104">
        <f t="shared" si="2"/>
        <v>0</v>
      </c>
      <c r="V12" s="104">
        <f t="shared" si="2"/>
        <v>0</v>
      </c>
    </row>
    <row r="13" spans="1:22" x14ac:dyDescent="0.25">
      <c r="A13" s="5">
        <v>9</v>
      </c>
      <c r="B13" s="81"/>
      <c r="C13" s="79"/>
      <c r="D13" s="71"/>
      <c r="E13" s="79"/>
      <c r="F13" s="126"/>
      <c r="G13" s="79"/>
      <c r="H13" s="80"/>
      <c r="I13" s="81"/>
      <c r="J13" s="82"/>
      <c r="K13" s="75"/>
      <c r="L13" s="9"/>
      <c r="M13" s="76"/>
      <c r="N13" s="77"/>
      <c r="O13" s="78"/>
      <c r="P13" s="55">
        <v>0</v>
      </c>
      <c r="Q13" s="64"/>
      <c r="R13" s="65"/>
      <c r="S13" s="44">
        <f t="shared" si="0"/>
        <v>0</v>
      </c>
      <c r="T13" s="24">
        <f t="shared" si="1"/>
        <v>0</v>
      </c>
      <c r="U13" s="104">
        <f t="shared" si="2"/>
        <v>0</v>
      </c>
      <c r="V13" s="104">
        <f t="shared" si="2"/>
        <v>0</v>
      </c>
    </row>
    <row r="14" spans="1:22" x14ac:dyDescent="0.25">
      <c r="A14" s="5">
        <v>10</v>
      </c>
      <c r="B14" s="30"/>
      <c r="C14" s="25"/>
      <c r="D14" s="25"/>
      <c r="E14" s="25"/>
      <c r="F14" s="121"/>
      <c r="G14" s="25"/>
      <c r="H14" s="26"/>
      <c r="I14" s="30"/>
      <c r="J14" s="27"/>
      <c r="K14" s="28"/>
      <c r="L14" s="9"/>
      <c r="M14" s="42"/>
      <c r="N14" s="39"/>
      <c r="O14" s="40"/>
      <c r="P14" s="103">
        <v>0</v>
      </c>
      <c r="Q14" s="47"/>
      <c r="R14" s="62"/>
      <c r="S14" s="44">
        <f t="shared" si="0"/>
        <v>0</v>
      </c>
      <c r="T14" s="24">
        <f t="shared" si="1"/>
        <v>0</v>
      </c>
      <c r="U14" s="104">
        <f t="shared" si="2"/>
        <v>0</v>
      </c>
      <c r="V14" s="104">
        <f t="shared" si="2"/>
        <v>0</v>
      </c>
    </row>
    <row r="15" spans="1:22" x14ac:dyDescent="0.25">
      <c r="A15" s="5">
        <v>11</v>
      </c>
      <c r="B15" s="81"/>
      <c r="C15" s="71"/>
      <c r="D15" s="71"/>
      <c r="E15" s="71"/>
      <c r="F15" s="125"/>
      <c r="G15" s="71"/>
      <c r="H15" s="72"/>
      <c r="I15" s="73"/>
      <c r="J15" s="74"/>
      <c r="K15" s="75"/>
      <c r="L15" s="9"/>
      <c r="M15" s="76"/>
      <c r="N15" s="77"/>
      <c r="O15" s="78"/>
      <c r="P15" s="55">
        <v>0</v>
      </c>
      <c r="Q15" s="46"/>
      <c r="R15" s="65"/>
      <c r="S15" s="44">
        <f t="shared" si="0"/>
        <v>0</v>
      </c>
      <c r="T15" s="24">
        <f t="shared" si="1"/>
        <v>0</v>
      </c>
      <c r="U15" s="104">
        <f t="shared" si="2"/>
        <v>0</v>
      </c>
      <c r="V15" s="104">
        <f t="shared" si="2"/>
        <v>0</v>
      </c>
    </row>
    <row r="16" spans="1:22" x14ac:dyDescent="0.25">
      <c r="A16" s="5">
        <v>12</v>
      </c>
      <c r="B16" s="30"/>
      <c r="C16" s="25"/>
      <c r="D16" s="25"/>
      <c r="E16" s="25"/>
      <c r="F16" s="121"/>
      <c r="G16" s="25"/>
      <c r="H16" s="26"/>
      <c r="I16" s="30"/>
      <c r="J16" s="27"/>
      <c r="K16" s="28"/>
      <c r="L16" s="9"/>
      <c r="M16" s="42"/>
      <c r="N16" s="39"/>
      <c r="O16" s="40"/>
      <c r="P16" s="103">
        <v>0</v>
      </c>
      <c r="Q16" s="47"/>
      <c r="R16" s="62"/>
      <c r="S16" s="44">
        <f t="shared" si="0"/>
        <v>0</v>
      </c>
      <c r="T16" s="24">
        <f t="shared" si="1"/>
        <v>0</v>
      </c>
      <c r="U16" s="104">
        <f t="shared" si="2"/>
        <v>0</v>
      </c>
      <c r="V16" s="104">
        <f t="shared" si="2"/>
        <v>0</v>
      </c>
    </row>
    <row r="17" spans="1:22" x14ac:dyDescent="0.25">
      <c r="A17" s="5">
        <v>13</v>
      </c>
      <c r="B17" s="73"/>
      <c r="C17" s="71"/>
      <c r="D17" s="71"/>
      <c r="E17" s="71"/>
      <c r="F17" s="125"/>
      <c r="G17" s="71"/>
      <c r="H17" s="72"/>
      <c r="I17" s="73"/>
      <c r="J17" s="74"/>
      <c r="K17" s="75"/>
      <c r="L17" s="9"/>
      <c r="M17" s="76"/>
      <c r="N17" s="77"/>
      <c r="O17" s="78"/>
      <c r="P17" s="55">
        <v>0</v>
      </c>
      <c r="Q17" s="46"/>
      <c r="R17" s="63"/>
      <c r="S17" s="44">
        <f t="shared" si="0"/>
        <v>0</v>
      </c>
      <c r="T17" s="24">
        <f t="shared" si="1"/>
        <v>0</v>
      </c>
      <c r="U17" s="104">
        <f t="shared" si="2"/>
        <v>0</v>
      </c>
      <c r="V17" s="104">
        <f t="shared" si="2"/>
        <v>0</v>
      </c>
    </row>
    <row r="18" spans="1:22" x14ac:dyDescent="0.25">
      <c r="A18" s="5">
        <v>14</v>
      </c>
      <c r="B18" s="30"/>
      <c r="C18" s="25"/>
      <c r="D18" s="25"/>
      <c r="E18" s="25"/>
      <c r="F18" s="121"/>
      <c r="G18" s="25"/>
      <c r="H18" s="26"/>
      <c r="I18" s="30"/>
      <c r="J18" s="27"/>
      <c r="K18" s="28"/>
      <c r="L18" s="9"/>
      <c r="M18" s="42"/>
      <c r="N18" s="39"/>
      <c r="O18" s="40"/>
      <c r="P18" s="103">
        <v>0</v>
      </c>
      <c r="Q18" s="83"/>
      <c r="R18" s="84"/>
      <c r="S18" s="44">
        <f t="shared" si="0"/>
        <v>0</v>
      </c>
      <c r="T18" s="24">
        <f t="shared" si="1"/>
        <v>0</v>
      </c>
      <c r="U18" s="104">
        <f t="shared" si="2"/>
        <v>0</v>
      </c>
      <c r="V18" s="104">
        <f t="shared" si="2"/>
        <v>0</v>
      </c>
    </row>
    <row r="19" spans="1:22" x14ac:dyDescent="0.25">
      <c r="A19" s="5">
        <v>15</v>
      </c>
      <c r="B19" s="34"/>
      <c r="C19" s="32"/>
      <c r="D19" s="32"/>
      <c r="E19" s="32"/>
      <c r="F19" s="127"/>
      <c r="G19" s="32"/>
      <c r="H19" s="33"/>
      <c r="I19" s="34"/>
      <c r="J19" s="35"/>
      <c r="K19" s="36"/>
      <c r="L19" s="9"/>
      <c r="M19" s="76"/>
      <c r="N19" s="77"/>
      <c r="O19" s="78"/>
      <c r="P19" s="55">
        <v>0</v>
      </c>
      <c r="Q19" s="66"/>
      <c r="R19" s="85"/>
      <c r="S19" s="44">
        <f t="shared" si="0"/>
        <v>0</v>
      </c>
      <c r="T19" s="24">
        <f t="shared" si="1"/>
        <v>0</v>
      </c>
      <c r="U19" s="104">
        <f t="shared" si="2"/>
        <v>0</v>
      </c>
      <c r="V19" s="104">
        <f t="shared" si="2"/>
        <v>0</v>
      </c>
    </row>
    <row r="20" spans="1:22" x14ac:dyDescent="0.25">
      <c r="A20" s="5">
        <v>16</v>
      </c>
      <c r="B20" s="30"/>
      <c r="C20" s="25"/>
      <c r="D20" s="25"/>
      <c r="E20" s="25"/>
      <c r="F20" s="121"/>
      <c r="G20" s="25"/>
      <c r="H20" s="26"/>
      <c r="I20" s="30"/>
      <c r="J20" s="27"/>
      <c r="K20" s="28"/>
      <c r="L20" s="9"/>
      <c r="M20" s="42"/>
      <c r="N20" s="39"/>
      <c r="O20" s="40"/>
      <c r="P20" s="103">
        <v>0</v>
      </c>
      <c r="Q20" s="67"/>
      <c r="R20" s="86"/>
      <c r="S20" s="44">
        <f t="shared" si="0"/>
        <v>0</v>
      </c>
      <c r="T20" s="24">
        <f t="shared" si="1"/>
        <v>0</v>
      </c>
      <c r="U20" s="104">
        <f t="shared" si="2"/>
        <v>0</v>
      </c>
      <c r="V20" s="104">
        <f t="shared" si="2"/>
        <v>0</v>
      </c>
    </row>
    <row r="21" spans="1:22" x14ac:dyDescent="0.25">
      <c r="A21" s="5">
        <v>17</v>
      </c>
      <c r="B21" s="34"/>
      <c r="C21" s="32"/>
      <c r="D21" s="32"/>
      <c r="E21" s="32"/>
      <c r="F21" s="127"/>
      <c r="G21" s="32"/>
      <c r="H21" s="33"/>
      <c r="I21" s="34"/>
      <c r="J21" s="35"/>
      <c r="K21" s="36"/>
      <c r="L21" s="9"/>
      <c r="M21" s="76"/>
      <c r="N21" s="77"/>
      <c r="O21" s="78"/>
      <c r="P21" s="55">
        <v>0</v>
      </c>
      <c r="Q21" s="46"/>
      <c r="R21" s="63"/>
      <c r="S21" s="44">
        <f t="shared" si="0"/>
        <v>0</v>
      </c>
      <c r="T21" s="24">
        <f t="shared" si="1"/>
        <v>0</v>
      </c>
      <c r="U21" s="104">
        <f t="shared" ref="U21:V31" si="7">I21</f>
        <v>0</v>
      </c>
      <c r="V21" s="104">
        <f t="shared" si="7"/>
        <v>0</v>
      </c>
    </row>
    <row r="22" spans="1:22" x14ac:dyDescent="0.25">
      <c r="A22" s="5">
        <v>18</v>
      </c>
      <c r="B22" s="30"/>
      <c r="C22" s="25"/>
      <c r="D22" s="25"/>
      <c r="E22" s="25"/>
      <c r="F22" s="121"/>
      <c r="G22" s="25"/>
      <c r="H22" s="26"/>
      <c r="I22" s="30"/>
      <c r="J22" s="27"/>
      <c r="K22" s="28"/>
      <c r="L22" s="9"/>
      <c r="M22" s="42"/>
      <c r="N22" s="39"/>
      <c r="O22" s="40"/>
      <c r="P22" s="103">
        <v>0</v>
      </c>
      <c r="Q22" s="47"/>
      <c r="R22" s="41"/>
      <c r="S22" s="45">
        <f t="shared" si="0"/>
        <v>0</v>
      </c>
      <c r="T22" s="24">
        <f t="shared" si="1"/>
        <v>0</v>
      </c>
      <c r="U22" s="104">
        <f t="shared" si="7"/>
        <v>0</v>
      </c>
      <c r="V22" s="104">
        <f t="shared" si="7"/>
        <v>0</v>
      </c>
    </row>
    <row r="23" spans="1:22" x14ac:dyDescent="0.25">
      <c r="A23" s="5">
        <v>19</v>
      </c>
      <c r="B23" s="34"/>
      <c r="C23" s="32"/>
      <c r="D23" s="32"/>
      <c r="E23" s="32"/>
      <c r="F23" s="127"/>
      <c r="G23" s="32"/>
      <c r="H23" s="33"/>
      <c r="I23" s="34"/>
      <c r="J23" s="35"/>
      <c r="K23" s="36"/>
      <c r="L23" s="9"/>
      <c r="M23" s="76"/>
      <c r="N23" s="77"/>
      <c r="O23" s="78"/>
      <c r="P23" s="55">
        <v>0</v>
      </c>
      <c r="Q23" s="46"/>
      <c r="R23" s="63"/>
      <c r="S23" s="44">
        <f t="shared" si="0"/>
        <v>0</v>
      </c>
      <c r="T23" s="24">
        <f t="shared" si="1"/>
        <v>0</v>
      </c>
      <c r="U23" s="104">
        <f t="shared" si="7"/>
        <v>0</v>
      </c>
      <c r="V23" s="104">
        <f t="shared" si="7"/>
        <v>0</v>
      </c>
    </row>
    <row r="24" spans="1:22" x14ac:dyDescent="0.25">
      <c r="A24" s="5">
        <v>20</v>
      </c>
      <c r="B24" s="30"/>
      <c r="C24" s="25"/>
      <c r="D24" s="25"/>
      <c r="E24" s="25"/>
      <c r="F24" s="121"/>
      <c r="G24" s="25"/>
      <c r="H24" s="26"/>
      <c r="I24" s="30"/>
      <c r="J24" s="27"/>
      <c r="K24" s="28"/>
      <c r="L24" s="9"/>
      <c r="M24" s="42"/>
      <c r="N24" s="39"/>
      <c r="O24" s="40"/>
      <c r="P24" s="103">
        <v>0</v>
      </c>
      <c r="Q24" s="47"/>
      <c r="R24" s="62"/>
      <c r="S24" s="44">
        <f t="shared" si="0"/>
        <v>0</v>
      </c>
      <c r="T24" s="24">
        <f t="shared" si="1"/>
        <v>0</v>
      </c>
      <c r="U24" s="104">
        <f t="shared" si="7"/>
        <v>0</v>
      </c>
      <c r="V24" s="104">
        <f t="shared" si="7"/>
        <v>0</v>
      </c>
    </row>
    <row r="25" spans="1:22" x14ac:dyDescent="0.25">
      <c r="A25" s="5">
        <v>21</v>
      </c>
      <c r="B25" s="73"/>
      <c r="C25" s="71"/>
      <c r="D25" s="71"/>
      <c r="E25" s="71"/>
      <c r="F25" s="125"/>
      <c r="G25" s="71"/>
      <c r="H25" s="72"/>
      <c r="I25" s="73"/>
      <c r="J25" s="74"/>
      <c r="K25" s="75"/>
      <c r="L25" s="43"/>
      <c r="M25" s="76"/>
      <c r="N25" s="77"/>
      <c r="O25" s="78"/>
      <c r="P25" s="55">
        <v>0</v>
      </c>
      <c r="Q25" s="87"/>
      <c r="R25" s="63"/>
      <c r="S25" s="44">
        <f t="shared" si="0"/>
        <v>0</v>
      </c>
      <c r="T25" s="24">
        <f t="shared" si="1"/>
        <v>0</v>
      </c>
      <c r="U25" s="104">
        <f t="shared" si="7"/>
        <v>0</v>
      </c>
      <c r="V25" s="104">
        <f t="shared" si="7"/>
        <v>0</v>
      </c>
    </row>
    <row r="26" spans="1:22" x14ac:dyDescent="0.25">
      <c r="A26" s="5">
        <v>22</v>
      </c>
      <c r="B26" s="30"/>
      <c r="C26" s="25"/>
      <c r="D26" s="25"/>
      <c r="E26" s="25"/>
      <c r="F26" s="121"/>
      <c r="G26" s="25"/>
      <c r="H26" s="26"/>
      <c r="I26" s="30"/>
      <c r="J26" s="27"/>
      <c r="K26" s="28"/>
      <c r="L26" s="43"/>
      <c r="M26" s="42"/>
      <c r="N26" s="39"/>
      <c r="O26" s="40"/>
      <c r="P26" s="103">
        <v>0</v>
      </c>
      <c r="Q26" s="68"/>
      <c r="R26" s="62"/>
      <c r="S26" s="44">
        <f t="shared" si="0"/>
        <v>0</v>
      </c>
      <c r="T26" s="24">
        <f t="shared" si="1"/>
        <v>0</v>
      </c>
      <c r="U26" s="104">
        <f t="shared" si="7"/>
        <v>0</v>
      </c>
      <c r="V26" s="104">
        <f t="shared" si="7"/>
        <v>0</v>
      </c>
    </row>
    <row r="27" spans="1:22" x14ac:dyDescent="0.25">
      <c r="A27" s="5">
        <v>23</v>
      </c>
      <c r="B27" s="81"/>
      <c r="C27" s="79"/>
      <c r="D27" s="71"/>
      <c r="E27" s="79"/>
      <c r="F27" s="126"/>
      <c r="G27" s="79"/>
      <c r="H27" s="80"/>
      <c r="I27" s="81"/>
      <c r="J27" s="82"/>
      <c r="K27" s="75"/>
      <c r="L27" s="43"/>
      <c r="M27" s="76"/>
      <c r="N27" s="77"/>
      <c r="O27" s="78"/>
      <c r="P27" s="55">
        <v>0</v>
      </c>
      <c r="Q27" s="88"/>
      <c r="R27" s="63"/>
      <c r="S27" s="44">
        <f t="shared" si="0"/>
        <v>0</v>
      </c>
      <c r="T27" s="24">
        <f t="shared" si="1"/>
        <v>0</v>
      </c>
      <c r="U27" s="104">
        <f t="shared" si="7"/>
        <v>0</v>
      </c>
      <c r="V27" s="104">
        <f t="shared" si="7"/>
        <v>0</v>
      </c>
    </row>
    <row r="28" spans="1:22" x14ac:dyDescent="0.25">
      <c r="A28" s="5">
        <v>24</v>
      </c>
      <c r="B28" s="30"/>
      <c r="C28" s="25"/>
      <c r="D28" s="25"/>
      <c r="E28" s="25"/>
      <c r="F28" s="121"/>
      <c r="G28" s="25"/>
      <c r="H28" s="26"/>
      <c r="I28" s="30"/>
      <c r="J28" s="27"/>
      <c r="K28" s="28"/>
      <c r="L28" s="43"/>
      <c r="M28" s="42"/>
      <c r="N28" s="39"/>
      <c r="O28" s="40"/>
      <c r="P28" s="103">
        <v>0</v>
      </c>
      <c r="Q28" s="111"/>
      <c r="R28" s="62"/>
      <c r="S28" s="44">
        <f t="shared" si="0"/>
        <v>0</v>
      </c>
      <c r="T28" s="24">
        <f t="shared" si="1"/>
        <v>0</v>
      </c>
      <c r="U28" s="104">
        <f t="shared" si="7"/>
        <v>0</v>
      </c>
      <c r="V28" s="104">
        <f t="shared" si="7"/>
        <v>0</v>
      </c>
    </row>
    <row r="29" spans="1:22" x14ac:dyDescent="0.25">
      <c r="A29" s="5">
        <v>25</v>
      </c>
      <c r="B29" s="73"/>
      <c r="C29" s="71"/>
      <c r="D29" s="71"/>
      <c r="E29" s="71"/>
      <c r="F29" s="125"/>
      <c r="G29" s="71"/>
      <c r="H29" s="72"/>
      <c r="I29" s="73"/>
      <c r="J29" s="74"/>
      <c r="K29" s="75"/>
      <c r="L29" s="43"/>
      <c r="M29" s="76"/>
      <c r="N29" s="77"/>
      <c r="O29" s="78"/>
      <c r="P29" s="55">
        <v>0</v>
      </c>
      <c r="Q29" s="88"/>
      <c r="R29" s="63"/>
      <c r="S29" s="44">
        <f t="shared" si="0"/>
        <v>0</v>
      </c>
      <c r="T29" s="24">
        <f t="shared" si="1"/>
        <v>0</v>
      </c>
      <c r="U29" s="104">
        <f t="shared" si="7"/>
        <v>0</v>
      </c>
      <c r="V29" s="104">
        <f t="shared" si="7"/>
        <v>0</v>
      </c>
    </row>
    <row r="30" spans="1:22" x14ac:dyDescent="0.25">
      <c r="A30" s="5">
        <v>26</v>
      </c>
      <c r="B30" s="30"/>
      <c r="C30" s="25"/>
      <c r="D30" s="25"/>
      <c r="E30" s="25"/>
      <c r="F30" s="121"/>
      <c r="G30" s="25"/>
      <c r="H30" s="26"/>
      <c r="I30" s="30"/>
      <c r="J30" s="27"/>
      <c r="K30" s="28"/>
      <c r="L30" s="9"/>
      <c r="M30" s="42"/>
      <c r="N30" s="39"/>
      <c r="O30" s="40"/>
      <c r="P30" s="103">
        <v>0</v>
      </c>
      <c r="Q30" s="111"/>
      <c r="R30" s="69"/>
      <c r="S30" s="44">
        <f t="shared" si="0"/>
        <v>0</v>
      </c>
      <c r="T30" s="24">
        <f t="shared" si="1"/>
        <v>0</v>
      </c>
      <c r="U30" s="104">
        <f t="shared" si="7"/>
        <v>0</v>
      </c>
      <c r="V30" s="104">
        <f t="shared" si="7"/>
        <v>0</v>
      </c>
    </row>
    <row r="31" spans="1:22" x14ac:dyDescent="0.25">
      <c r="A31" s="5">
        <v>27</v>
      </c>
      <c r="B31" s="34"/>
      <c r="C31" s="32"/>
      <c r="D31" s="32"/>
      <c r="E31" s="32"/>
      <c r="F31" s="127"/>
      <c r="G31" s="32"/>
      <c r="H31" s="33"/>
      <c r="I31" s="31"/>
      <c r="J31" s="35"/>
      <c r="K31" s="36"/>
      <c r="L31" s="9"/>
      <c r="M31" s="53"/>
      <c r="N31" s="54"/>
      <c r="O31" s="55"/>
      <c r="P31" s="55">
        <v>0</v>
      </c>
      <c r="Q31" s="70"/>
      <c r="R31" s="61"/>
      <c r="S31" s="44">
        <f t="shared" si="0"/>
        <v>0</v>
      </c>
      <c r="T31" s="24">
        <f t="shared" si="1"/>
        <v>0</v>
      </c>
      <c r="U31" s="104">
        <f t="shared" si="7"/>
        <v>0</v>
      </c>
      <c r="V31" s="104">
        <f t="shared" si="7"/>
        <v>0</v>
      </c>
    </row>
    <row r="32" spans="1:22" x14ac:dyDescent="0.25">
      <c r="S32" s="1"/>
      <c r="T32" s="1"/>
    </row>
    <row r="33" spans="19:20" x14ac:dyDescent="0.25">
      <c r="S33" s="1"/>
      <c r="T33" s="1"/>
    </row>
    <row r="34" spans="19:20" x14ac:dyDescent="0.25">
      <c r="S34" s="1"/>
      <c r="T34" s="1"/>
    </row>
    <row r="35" spans="19:20" x14ac:dyDescent="0.25">
      <c r="S35" s="1"/>
      <c r="T35" s="1"/>
    </row>
    <row r="36" spans="19:20" x14ac:dyDescent="0.25">
      <c r="S36" s="1"/>
      <c r="T36" s="1"/>
    </row>
    <row r="37" spans="19:20" x14ac:dyDescent="0.25">
      <c r="S37" s="1"/>
      <c r="T37" s="1"/>
    </row>
    <row r="38" spans="19:20" x14ac:dyDescent="0.25">
      <c r="S38" s="1"/>
      <c r="T38" s="1"/>
    </row>
    <row r="39" spans="19:20" x14ac:dyDescent="0.25">
      <c r="S39" s="1"/>
      <c r="T39" s="1"/>
    </row>
    <row r="40" spans="19:20" x14ac:dyDescent="0.25">
      <c r="S40" s="1"/>
      <c r="T40" s="1"/>
    </row>
    <row r="41" spans="19:20" x14ac:dyDescent="0.25">
      <c r="S41" s="1"/>
      <c r="T41" s="1"/>
    </row>
    <row r="42" spans="19:20" x14ac:dyDescent="0.25">
      <c r="S42" s="1"/>
      <c r="T42" s="1"/>
    </row>
    <row r="43" spans="19:20" x14ac:dyDescent="0.25">
      <c r="S43" s="1"/>
      <c r="T43" s="1"/>
    </row>
    <row r="44" spans="19:20" x14ac:dyDescent="0.25">
      <c r="S44" s="1"/>
      <c r="T44" s="1"/>
    </row>
    <row r="45" spans="19:20" x14ac:dyDescent="0.25">
      <c r="S45" s="1"/>
      <c r="T45" s="1"/>
    </row>
    <row r="46" spans="19:20" x14ac:dyDescent="0.25">
      <c r="S46" s="1"/>
      <c r="T46" s="1"/>
    </row>
    <row r="47" spans="19:20" x14ac:dyDescent="0.25">
      <c r="S47" s="1"/>
      <c r="T47" s="1"/>
    </row>
    <row r="48" spans="19:20"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sheetData>
  <mergeCells count="5">
    <mergeCell ref="A1:K1"/>
    <mergeCell ref="M2:P3"/>
    <mergeCell ref="Q3:R3"/>
    <mergeCell ref="I3:J3"/>
    <mergeCell ref="S3:V3"/>
  </mergeCells>
  <conditionalFormatting sqref="S5 S11:S31">
    <cfRule type="expression" dxfId="1" priority="15">
      <formula>M5&gt;G5</formula>
    </cfRule>
    <cfRule type="expression" priority="16">
      <formula>$M$5&gt;$G$5</formula>
    </cfRule>
  </conditionalFormatting>
  <conditionalFormatting sqref="S6:S10">
    <cfRule type="expression" dxfId="0" priority="11">
      <formula>M6&gt;G6</formula>
    </cfRule>
    <cfRule type="expression" priority="12">
      <formula>$M$5&gt;$G$5</formula>
    </cfRule>
  </conditionalFormatting>
  <dataValidations count="3">
    <dataValidation type="list" allowBlank="1" showInputMessage="1" showErrorMessage="1" sqref="F6:F30" xr:uid="{41340AF6-4B13-4E3F-87E1-9CCA0C3E34CE}">
      <formula1>"YES, NO"</formula1>
    </dataValidation>
    <dataValidation type="decimal" showInputMessage="1" showErrorMessage="1" sqref="P6:P31" xr:uid="{C7F1D7AE-1659-4AA4-8C3A-8C9EB39767D5}">
      <formula1>0</formula1>
      <formula2>1000000</formula2>
    </dataValidation>
    <dataValidation type="list" allowBlank="1" showInputMessage="1" showErrorMessage="1" sqref="N6:N1048576" xr:uid="{7EFB4FD6-5FB6-426E-B628-2E1C2D3CE247}">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5" ma:contentTypeDescription="Create a new document." ma:contentTypeScope="" ma:versionID="0d0464984126dc7c9b5c088755c4fc46">
  <xsd:schema xmlns:xsd="http://www.w3.org/2001/XMLSchema" xmlns:xs="http://www.w3.org/2001/XMLSchema" xmlns:p="http://schemas.microsoft.com/office/2006/metadata/properties" xmlns:ns1="http://schemas.microsoft.com/sharepoint/v3" xmlns:ns3="7d544bdc-a7fa-4516-973e-3ad2926cbdd1" xmlns:ns4="3ba6529a-30c2-491d-bd2f-ab5af98b37fc" targetNamespace="http://schemas.microsoft.com/office/2006/metadata/properties" ma:root="true" ma:fieldsID="3202edd605c94a1a1189456bc92ef888" ns1:_="" ns3:_="" ns4:_="">
    <xsd:import namespace="http://schemas.microsoft.com/sharepoint/v3"/>
    <xsd:import namespace="7d544bdc-a7fa-4516-973e-3ad2926cbdd1"/>
    <xsd:import namespace="3ba6529a-30c2-491d-bd2f-ab5af98b37fc"/>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ba6529a-30c2-491d-bd2f-ab5af98b37fc"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276AD2-F192-42F8-AF0F-D17AF1DBEFD1}">
  <ds:schemaRefs>
    <ds:schemaRef ds:uri="http://purl.org/dc/elements/1.1/"/>
    <ds:schemaRef ds:uri="http://www.w3.org/XML/1998/namespace"/>
    <ds:schemaRef ds:uri="http://purl.org/dc/dcmitype/"/>
    <ds:schemaRef ds:uri="7d544bdc-a7fa-4516-973e-3ad2926cbdd1"/>
    <ds:schemaRef ds:uri="http://schemas.microsoft.com/office/infopath/2007/PartnerControls"/>
    <ds:schemaRef ds:uri="http://schemas.openxmlformats.org/package/2006/metadata/core-properties"/>
    <ds:schemaRef ds:uri="3ba6529a-30c2-491d-bd2f-ab5af98b37fc"/>
    <ds:schemaRef ds:uri="http://schemas.microsoft.com/office/2006/documentManagement/types"/>
    <ds:schemaRef ds:uri="http://schemas.microsoft.com/sharepoint/v3"/>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F7010CA6-CEB2-4D41-B1D3-67B51E25B0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3ba6529a-30c2-491d-bd2f-ab5af98b3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2008389-8B07-468D-8770-FA56A98DFF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Willcut, Jeff</cp:lastModifiedBy>
  <cp:lastPrinted>2019-03-13T19:29:04Z</cp:lastPrinted>
  <dcterms:created xsi:type="dcterms:W3CDTF">2017-01-24T17:19:42Z</dcterms:created>
  <dcterms:modified xsi:type="dcterms:W3CDTF">2022-08-25T16:18:49Z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0x010100454F47B9D28BD2458024E1586F6F82DC</vt:lpwstr>
  </property>
  <property fmtid="{D5CDD505-2E9C-101B-9397-08002B2CF9AE}" pid="4" name="MSIP_Label_1520fa42-cf58-4c22-8b93-58cf1d3bd1cb_Enabled">
    <vt:lpwstr>true</vt:lpwstr>
  </property>
  <property fmtid="{D5CDD505-2E9C-101B-9397-08002B2CF9AE}" pid="5" name="MSIP_Label_1520fa42-cf58-4c22-8b93-58cf1d3bd1cb_SetDate">
    <vt:lpwstr>2021-06-30T21:04:36Z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cbefda9b-08f6-4016-bf09-4f3efea0f63e</vt:lpwstr>
  </property>
  <property fmtid="{D5CDD505-2E9C-101B-9397-08002B2CF9AE}" pid="10" name="MSIP_Label_1520fa42-cf58-4c22-8b93-58cf1d3bd1cb_ContentBits">
    <vt:lpwstr>0</vt:lpwstr>
  </property>
  <property fmtid="{D5CDD505-2E9C-101B-9397-08002B2CF9AE}" pid="11" name="MediaServiceImageTags">
    <vt:lpwstr/>
  </property>
</Properties>
</file>