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watechfile.wa.lcl\watech\WATECH\LegalServices\Acquisitions\Vendor Master Services Agreements\Procurements\Ethernet - Wireline &amp; Wireless\RFQs\23-RFQ-007\Vendor Responses\Mammoth\"/>
    </mc:Choice>
  </mc:AlternateContent>
  <xr:revisionPtr revIDLastSave="0" documentId="8_{32FB6F42-16A3-408B-AC8B-7C8E22D89BCA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9" i="4" l="1"/>
  <c r="U9" i="4"/>
  <c r="T9" i="4"/>
  <c r="S9" i="4"/>
  <c r="V8" i="4"/>
  <c r="U8" i="4"/>
  <c r="T8" i="4"/>
  <c r="S8" i="4"/>
  <c r="V7" i="4"/>
  <c r="U7" i="4"/>
  <c r="T7" i="4"/>
  <c r="S7" i="4"/>
  <c r="V10" i="4"/>
  <c r="U10" i="4"/>
  <c r="T10" i="4"/>
  <c r="S10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<sst xmlns="http://schemas.openxmlformats.org/spreadsheetml/2006/main" count="66" uniqueCount="54">
  <si>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</si>
  <si>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</si>
  <si>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</si>
  <si>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</si>
  <si>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</si>
  <si>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</si>
  <si>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</si>
  <si>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</si>
  <si>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</si>
  <si>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</si>
  <si>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</si>
  <si>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</si>
  <si>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</si>
  <si>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</si>
  <si>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</si>
  <si>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</si>
  <si>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</si>
  <si>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</si>
  <si>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</si>
  <si>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</si>
  <si>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</si>
  <si>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</si>
  <si>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</si>
  <si>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</si>
  <si>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</si>
  <si>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</si>
  <si>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</si>
  <si>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</si>
  <si>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</si>
  <si>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</si>
  <si>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</si>
  <si>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 xml:space="preserve">DOLC1823 </t>
  </si>
  <si>
    <t>Kitsap Auto Licensing-                  3850 Kitsap Way, Ste 103, Bremerton, WA 98312-2463</t>
  </si>
  <si>
    <t>Install extended handoff per attached site map (DOLC1823 Floor Plan 2017.pdf)</t>
  </si>
  <si>
    <t xml:space="preserve">Office Contact: Kari Colony                360-551-6204, KariColony@outlook.com or Aubrey Northrup 360-479-4793, KitsapAutoLicensing@hotmail.com
Building Ownership: Robert Mathwig 360-479-4137, RMathwig@aol.com </t>
  </si>
  <si>
    <t>CNTY1303MACC911</t>
  </si>
  <si>
    <t>208 S Hamilton Rd
Moses Lake, WA 98837-8312</t>
  </si>
  <si>
    <t>Gerrit Klein
509-793-1797
g.klein@macc911.org</t>
  </si>
  <si>
    <t>Install extended handoff per LCON</t>
  </si>
  <si>
    <t>NO</t>
  </si>
  <si>
    <t>1. Extend Ethernet handoff to within 10' of customer device.</t>
  </si>
  <si>
    <t>DOH-LLIX</t>
  </si>
  <si>
    <t>23403 E Mission Ave, Liberty Lake, WA 99019-7553</t>
  </si>
  <si>
    <t>Brian Leitch 360-236-4459 brian.leitch@doh.wa.gov</t>
  </si>
  <si>
    <t>Install to site demarc and tag</t>
  </si>
  <si>
    <t>1000M (1G)</t>
  </si>
  <si>
    <t>This will be a point to point connection between Liberty Lake and QDC and must pass 2 VLAN's connected to ASV vendor regular trunk in QDC</t>
  </si>
  <si>
    <t>N/A</t>
  </si>
  <si>
    <t>DOLD7701</t>
  </si>
  <si>
    <t>2502 112th St E, Suite 200     Parkland, WA 98445-5104</t>
  </si>
  <si>
    <t>Site contact: DOL Network Support 360-664-4904 dolisnettelsup@dol.wa.gov 
Owner contact: Washington State Patrol Darron Hartman, Darron.Hartman@wsp.wa.gov   360-596-6007</t>
  </si>
  <si>
    <t>Install extended handoff per attached site map (DOLD7701 – Parkland 2017.pdf)</t>
  </si>
  <si>
    <t>100M</t>
  </si>
  <si>
    <t>Evaluation  Model for Solicitation Number 23-RFQ-007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</si>
</sst>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/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4" fillId="6" borderId="1" xfId="0" applyFont="1" applyFill="1" applyBorder="1" applyAlignment="1">
      <alignment horizontal="left" vertical="top" wrapText="1"/>
    </xf>
    <xf numFmtId="7" fontId="2" fillId="41" borderId="40" xfId="1" applyNumberFormat="1" applyFont="1" applyFill="1" applyBorder="1" applyAlignment="1">
      <alignment horizontal="left" vertical="top" wrapText="1"/>
    </xf>
    <xf numFmtId="7" fontId="2" fillId="2" borderId="54" xfId="1" applyNumberFormat="1" applyFont="1" applyFill="1" applyBorder="1" applyAlignment="1">
      <alignment horizontal="left" vertical="top" wrapText="1"/>
    </xf>
    <xf numFmtId="7" fontId="2" fillId="39" borderId="32" xfId="47" applyBorder="1">
      <alignment horizontal="left" vertical="top" wrapText="1"/>
    </xf>
    <xf numFmtId="7" fontId="2" fillId="40" borderId="55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E1" zoomScale="80" zoomScaleNormal="80" workbookViewId="0">
      <selection activeCell="V7" sqref="V7"/>
    </sheetView>
  </sheetViews>
  <sheetFormatPr defaultColWidth="8.81640625" defaultRowHeight="15.5" x14ac:dyDescent="0.35"/>
  <cols>
    <col min="1" max="1" width="4.453125" style="1" bestFit="1" customWidth="1"/>
    <col min="2" max="2" width="36.81640625" style="1" customWidth="1"/>
    <col min="3" max="3" width="35.1796875" style="130" customWidth="1"/>
    <col min="4" max="4" width="38.1796875" style="130" customWidth="1"/>
    <col min="5" max="5" width="42.453125" style="130" customWidth="1"/>
    <col min="6" max="6" width="10.1796875" style="1" customWidth="1"/>
    <col min="7" max="7" width="12.453125" style="1" customWidth="1"/>
    <col min="8" max="8" width="13.453125" style="1" customWidth="1"/>
    <col min="9" max="10" width="11.453125" style="1" customWidth="1"/>
    <col min="11" max="11" width="51" style="1" customWidth="1"/>
    <col min="12" max="12" width="3.54296875" style="1" customWidth="1"/>
    <col min="13" max="14" width="21" style="2" customWidth="1"/>
    <col min="15" max="16" width="12.1796875" style="3" customWidth="1"/>
    <col min="17" max="17" width="13" style="116" customWidth="1"/>
    <col min="18" max="18" width="13" style="117" customWidth="1"/>
    <col min="19" max="19" width="9.453125" style="29" customWidth="1"/>
    <col min="20" max="20" width="11.81640625" style="29" customWidth="1"/>
    <col min="21" max="21" width="9.453125" style="1" customWidth="1"/>
    <col min="22" max="16384" width="8.81640625" style="1"/>
  </cols>
  <sheetData>
    <row r="1" spans="1:22" ht="16" thickBot="1" x14ac:dyDescent="0.4">
      <c r="A1" s="137" t="s">
        <v>53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12"/>
      <c r="R1" s="113"/>
      <c r="S1" s="4"/>
      <c r="T1" s="4"/>
    </row>
    <row r="2" spans="1:22" ht="25.25" customHeight="1" thickBot="1" x14ac:dyDescent="0.4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8" t="s">
        <v>29</v>
      </c>
      <c r="N2" s="139"/>
      <c r="O2" s="139"/>
      <c r="P2" s="139"/>
      <c r="Q2" s="114"/>
      <c r="R2" s="115"/>
      <c r="S2" s="102"/>
      <c r="T2" s="102"/>
    </row>
    <row r="3" spans="1:22" s="100" customFormat="1" ht="50.5" customHeight="1" thickBot="1" x14ac:dyDescent="0.4">
      <c r="A3" s="10"/>
      <c r="B3" s="11"/>
      <c r="C3" s="128"/>
      <c r="D3" s="128"/>
      <c r="E3" s="128"/>
      <c r="F3" s="12"/>
      <c r="G3" s="12"/>
      <c r="H3" s="12"/>
      <c r="I3" s="144" t="s">
        <v>14</v>
      </c>
      <c r="J3" s="145"/>
      <c r="K3" s="13"/>
      <c r="L3" s="14"/>
      <c r="M3" s="140"/>
      <c r="N3" s="141"/>
      <c r="O3" s="141"/>
      <c r="P3" s="141"/>
      <c r="Q3" s="142" t="s">
        <v>27</v>
      </c>
      <c r="R3" s="143"/>
      <c r="S3" s="146" t="s">
        <v>20</v>
      </c>
      <c r="T3" s="146"/>
      <c r="U3" s="146"/>
      <c r="V3" s="146"/>
    </row>
    <row r="4" spans="1:22" s="100" customFormat="1" ht="78.650000000000006" customHeight="1" thickBot="1" x14ac:dyDescent="0.4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5">
      <c r="A5" s="5">
        <v>1</v>
      </c>
      <c r="B5" s="118" t="s">
        <v>5</v>
      </c>
      <c r="C5" s="48" t="s">
        <v>6</v>
      </c>
      <c r="D5" s="48" t="s">
        <v>7</v>
      </c>
      <c r="E5" s="131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93.75" customHeight="1" x14ac:dyDescent="0.35">
      <c r="A6" s="5">
        <v>2</v>
      </c>
      <c r="B6" s="30" t="s">
        <v>31</v>
      </c>
      <c r="C6" s="94" t="s">
        <v>32</v>
      </c>
      <c r="D6" s="94" t="s">
        <v>34</v>
      </c>
      <c r="E6" s="94" t="s">
        <v>33</v>
      </c>
      <c r="F6" s="120" t="s">
        <v>8</v>
      </c>
      <c r="G6" s="25">
        <v>120</v>
      </c>
      <c r="H6" s="26" t="s">
        <v>9</v>
      </c>
      <c r="I6" s="30">
        <v>10</v>
      </c>
      <c r="J6" s="27">
        <v>90</v>
      </c>
      <c r="K6" s="28"/>
      <c r="L6" s="9"/>
      <c r="M6" s="42">
        <v>120</v>
      </c>
      <c r="N6" s="39" t="s">
        <v>11</v>
      </c>
      <c r="O6" s="40">
        <v>877</v>
      </c>
      <c r="P6" s="103">
        <v>1550</v>
      </c>
      <c r="Q6" s="47">
        <v>897</v>
      </c>
      <c r="R6" s="62">
        <v>1300</v>
      </c>
      <c r="S6" s="44">
        <f t="shared" ref="S6:S10" si="3">IF(ISBLANK(M6),G6,M6)</f>
        <v>120</v>
      </c>
      <c r="T6" s="24">
        <f t="shared" ref="T6:T10" si="4">24*O6+P6</f>
        <v>22598</v>
      </c>
      <c r="U6" s="104">
        <f t="shared" ref="U6:U10" si="5">I6</f>
        <v>10</v>
      </c>
      <c r="V6" s="104">
        <f t="shared" ref="V6:V10" si="6">J6</f>
        <v>90</v>
      </c>
    </row>
    <row r="7" spans="1:22" ht="46.5" x14ac:dyDescent="0.35">
      <c r="A7" s="5">
        <v>2</v>
      </c>
      <c r="B7" s="31" t="s">
        <v>35</v>
      </c>
      <c r="C7" s="132" t="s">
        <v>36</v>
      </c>
      <c r="D7" s="132" t="s">
        <v>37</v>
      </c>
      <c r="E7" s="32" t="s">
        <v>38</v>
      </c>
      <c r="F7" s="121" t="s">
        <v>8</v>
      </c>
      <c r="G7" s="105">
        <v>150</v>
      </c>
      <c r="H7" s="106" t="s">
        <v>9</v>
      </c>
      <c r="I7" s="107">
        <v>10</v>
      </c>
      <c r="J7" s="108">
        <v>90</v>
      </c>
      <c r="K7" s="109" t="s">
        <v>40</v>
      </c>
      <c r="L7" s="9"/>
      <c r="M7" s="76">
        <v>150</v>
      </c>
      <c r="N7" s="77" t="s">
        <v>11</v>
      </c>
      <c r="O7" s="78">
        <v>830</v>
      </c>
      <c r="P7" s="55">
        <v>3500</v>
      </c>
      <c r="Q7" s="64">
        <v>1030</v>
      </c>
      <c r="R7" s="65">
        <v>2165</v>
      </c>
      <c r="S7" s="44">
        <f t="shared" ref="S7:S9" si="7">IF(ISBLANK(M7),G7,M7)</f>
        <v>150</v>
      </c>
      <c r="T7" s="24">
        <f t="shared" ref="T7:T9" si="8">24*O7+P7</f>
        <v>23420</v>
      </c>
      <c r="U7" s="104">
        <f t="shared" ref="U7:U9" si="9">I7</f>
        <v>10</v>
      </c>
      <c r="V7" s="104">
        <f t="shared" ref="V7:V9" si="10">J7</f>
        <v>90</v>
      </c>
    </row>
    <row r="8" spans="1:22" ht="46.5" x14ac:dyDescent="0.35">
      <c r="A8" s="5">
        <v>3</v>
      </c>
      <c r="B8" s="91" t="s">
        <v>41</v>
      </c>
      <c r="C8" s="89" t="s">
        <v>42</v>
      </c>
      <c r="D8" s="89" t="s">
        <v>43</v>
      </c>
      <c r="E8" s="89" t="s">
        <v>44</v>
      </c>
      <c r="F8" s="122" t="s">
        <v>39</v>
      </c>
      <c r="G8" s="89">
        <v>150</v>
      </c>
      <c r="H8" s="90" t="s">
        <v>45</v>
      </c>
      <c r="I8" s="91">
        <v>10</v>
      </c>
      <c r="J8" s="92">
        <v>90</v>
      </c>
      <c r="K8" s="93" t="s">
        <v>46</v>
      </c>
      <c r="L8" s="9"/>
      <c r="M8" s="42">
        <v>140</v>
      </c>
      <c r="N8" s="39" t="s">
        <v>11</v>
      </c>
      <c r="O8" s="40">
        <v>625</v>
      </c>
      <c r="P8" s="103">
        <v>1250</v>
      </c>
      <c r="Q8" s="134">
        <v>1231</v>
      </c>
      <c r="R8" s="135" t="s">
        <v>47</v>
      </c>
      <c r="S8" s="44">
        <f t="shared" si="7"/>
        <v>140</v>
      </c>
      <c r="T8" s="24">
        <f t="shared" si="8"/>
        <v>16250</v>
      </c>
      <c r="U8" s="104">
        <f t="shared" si="9"/>
        <v>10</v>
      </c>
      <c r="V8" s="104">
        <f t="shared" si="10"/>
        <v>90</v>
      </c>
    </row>
    <row r="9" spans="1:22" ht="93" x14ac:dyDescent="0.35">
      <c r="A9" s="5">
        <v>4</v>
      </c>
      <c r="B9" s="73" t="s">
        <v>48</v>
      </c>
      <c r="C9" s="71" t="s">
        <v>49</v>
      </c>
      <c r="D9" s="71" t="s">
        <v>50</v>
      </c>
      <c r="E9" s="71" t="s">
        <v>51</v>
      </c>
      <c r="F9" s="123" t="s">
        <v>8</v>
      </c>
      <c r="G9" s="95">
        <v>150</v>
      </c>
      <c r="H9" s="96" t="s">
        <v>52</v>
      </c>
      <c r="I9" s="97">
        <v>10</v>
      </c>
      <c r="J9" s="98">
        <v>90</v>
      </c>
      <c r="K9" s="99"/>
      <c r="L9" s="9"/>
      <c r="M9" s="76">
        <v>140</v>
      </c>
      <c r="N9" s="77" t="s">
        <v>11</v>
      </c>
      <c r="O9" s="78">
        <v>753</v>
      </c>
      <c r="P9" s="55">
        <v>1550</v>
      </c>
      <c r="Q9" s="136" t="s">
        <v>47</v>
      </c>
      <c r="R9" s="133">
        <v>1820</v>
      </c>
      <c r="S9" s="44">
        <f t="shared" si="7"/>
        <v>140</v>
      </c>
      <c r="T9" s="24">
        <f t="shared" si="8"/>
        <v>19622</v>
      </c>
      <c r="U9" s="104">
        <f t="shared" si="9"/>
        <v>10</v>
      </c>
      <c r="V9" s="104">
        <f t="shared" si="10"/>
        <v>90</v>
      </c>
    </row>
    <row r="10" spans="1:22" x14ac:dyDescent="0.35">
      <c r="A10" s="5">
        <v>6</v>
      </c>
      <c r="B10" s="30"/>
      <c r="C10" s="25"/>
      <c r="D10" s="25"/>
      <c r="E10" s="25"/>
      <c r="F10" s="120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35">
      <c r="A11" s="5">
        <v>7</v>
      </c>
      <c r="B11" s="73"/>
      <c r="C11" s="71"/>
      <c r="D11" s="71"/>
      <c r="E11" s="71"/>
      <c r="F11" s="124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35">
      <c r="A12" s="5">
        <v>8</v>
      </c>
      <c r="B12" s="30"/>
      <c r="C12" s="25"/>
      <c r="D12" s="25"/>
      <c r="E12" s="25"/>
      <c r="F12" s="120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35">
      <c r="A13" s="5">
        <v>9</v>
      </c>
      <c r="B13" s="81"/>
      <c r="C13" s="79"/>
      <c r="D13" s="71"/>
      <c r="E13" s="79"/>
      <c r="F13" s="125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5">
      <c r="A14" s="5">
        <v>10</v>
      </c>
      <c r="B14" s="30"/>
      <c r="C14" s="25"/>
      <c r="D14" s="25"/>
      <c r="E14" s="25"/>
      <c r="F14" s="120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5">
      <c r="A15" s="5">
        <v>11</v>
      </c>
      <c r="B15" s="81"/>
      <c r="C15" s="71"/>
      <c r="D15" s="71"/>
      <c r="E15" s="71"/>
      <c r="F15" s="124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5">
      <c r="A16" s="5">
        <v>12</v>
      </c>
      <c r="B16" s="30"/>
      <c r="C16" s="25"/>
      <c r="D16" s="25"/>
      <c r="E16" s="25"/>
      <c r="F16" s="120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5">
      <c r="A17" s="5">
        <v>13</v>
      </c>
      <c r="B17" s="73"/>
      <c r="C17" s="71"/>
      <c r="D17" s="71"/>
      <c r="E17" s="71"/>
      <c r="F17" s="12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5">
      <c r="A18" s="5">
        <v>14</v>
      </c>
      <c r="B18" s="30"/>
      <c r="C18" s="25"/>
      <c r="D18" s="25"/>
      <c r="E18" s="25"/>
      <c r="F18" s="120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5">
      <c r="A19" s="5">
        <v>15</v>
      </c>
      <c r="B19" s="34"/>
      <c r="C19" s="32"/>
      <c r="D19" s="32"/>
      <c r="E19" s="32"/>
      <c r="F19" s="126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5">
      <c r="A20" s="5">
        <v>16</v>
      </c>
      <c r="B20" s="30"/>
      <c r="C20" s="25"/>
      <c r="D20" s="25"/>
      <c r="E20" s="25"/>
      <c r="F20" s="120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5">
      <c r="A21" s="5">
        <v>17</v>
      </c>
      <c r="B21" s="34"/>
      <c r="C21" s="32"/>
      <c r="D21" s="32"/>
      <c r="E21" s="32"/>
      <c r="F21" s="12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11">I21</f>
        <v>0</v>
      </c>
      <c r="V21" s="104">
        <f t="shared" si="11"/>
        <v>0</v>
      </c>
    </row>
    <row r="22" spans="1:22" x14ac:dyDescent="0.35">
      <c r="A22" s="5">
        <v>18</v>
      </c>
      <c r="B22" s="30"/>
      <c r="C22" s="25"/>
      <c r="D22" s="25"/>
      <c r="E22" s="25"/>
      <c r="F22" s="120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11"/>
        <v>0</v>
      </c>
      <c r="V22" s="104">
        <f t="shared" si="11"/>
        <v>0</v>
      </c>
    </row>
    <row r="23" spans="1:22" x14ac:dyDescent="0.35">
      <c r="A23" s="5">
        <v>19</v>
      </c>
      <c r="B23" s="34"/>
      <c r="C23" s="32"/>
      <c r="D23" s="32"/>
      <c r="E23" s="32"/>
      <c r="F23" s="12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35">
      <c r="A24" s="5">
        <v>20</v>
      </c>
      <c r="B24" s="30"/>
      <c r="C24" s="25"/>
      <c r="D24" s="25"/>
      <c r="E24" s="25"/>
      <c r="F24" s="120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35">
      <c r="A25" s="5">
        <v>21</v>
      </c>
      <c r="B25" s="73"/>
      <c r="C25" s="71"/>
      <c r="D25" s="71"/>
      <c r="E25" s="71"/>
      <c r="F25" s="124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35">
      <c r="A26" s="5">
        <v>22</v>
      </c>
      <c r="B26" s="30"/>
      <c r="C26" s="25"/>
      <c r="D26" s="25"/>
      <c r="E26" s="25"/>
      <c r="F26" s="120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35">
      <c r="A27" s="5">
        <v>23</v>
      </c>
      <c r="B27" s="81"/>
      <c r="C27" s="79"/>
      <c r="D27" s="71"/>
      <c r="E27" s="79"/>
      <c r="F27" s="125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35">
      <c r="A28" s="5">
        <v>24</v>
      </c>
      <c r="B28" s="30"/>
      <c r="C28" s="25"/>
      <c r="D28" s="25"/>
      <c r="E28" s="25"/>
      <c r="F28" s="120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0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35">
      <c r="A29" s="5">
        <v>25</v>
      </c>
      <c r="B29" s="73"/>
      <c r="C29" s="71"/>
      <c r="D29" s="71"/>
      <c r="E29" s="71"/>
      <c r="F29" s="124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35">
      <c r="A30" s="5">
        <v>26</v>
      </c>
      <c r="B30" s="30"/>
      <c r="C30" s="25"/>
      <c r="D30" s="25"/>
      <c r="E30" s="25"/>
      <c r="F30" s="120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0"/>
      <c r="R30" s="69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35">
      <c r="A31" s="5">
        <v>27</v>
      </c>
      <c r="B31" s="34"/>
      <c r="C31" s="32"/>
      <c r="D31" s="32"/>
      <c r="E31" s="32"/>
      <c r="F31" s="126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35">
      <c r="S32" s="1"/>
      <c r="T32" s="1"/>
    </row>
    <row r="33" spans="19:20" x14ac:dyDescent="0.35">
      <c r="S33" s="1"/>
      <c r="T33" s="1"/>
    </row>
    <row r="34" spans="19:20" x14ac:dyDescent="0.35">
      <c r="S34" s="1"/>
      <c r="T34" s="1"/>
    </row>
    <row r="35" spans="19:20" x14ac:dyDescent="0.35">
      <c r="S35" s="1"/>
      <c r="T35" s="1"/>
    </row>
    <row r="36" spans="19:20" x14ac:dyDescent="0.35">
      <c r="S36" s="1"/>
      <c r="T36" s="1"/>
    </row>
    <row r="37" spans="19:20" x14ac:dyDescent="0.35">
      <c r="S37" s="1"/>
      <c r="T37" s="1"/>
    </row>
    <row r="38" spans="19:20" x14ac:dyDescent="0.35">
      <c r="S38" s="1"/>
      <c r="T38" s="1"/>
    </row>
    <row r="39" spans="19:20" x14ac:dyDescent="0.35">
      <c r="S39" s="1"/>
      <c r="T39" s="1"/>
    </row>
    <row r="40" spans="19:20" x14ac:dyDescent="0.35">
      <c r="S40" s="1"/>
      <c r="T40" s="1"/>
    </row>
    <row r="41" spans="19:20" x14ac:dyDescent="0.35">
      <c r="S41" s="1"/>
      <c r="T41" s="1"/>
    </row>
    <row r="42" spans="19:20" x14ac:dyDescent="0.35">
      <c r="S42" s="1"/>
      <c r="T42" s="1"/>
    </row>
    <row r="43" spans="19:20" x14ac:dyDescent="0.35">
      <c r="S43" s="1"/>
      <c r="T43" s="1"/>
    </row>
    <row r="44" spans="19:20" x14ac:dyDescent="0.35">
      <c r="S44" s="1"/>
      <c r="T44" s="1"/>
    </row>
    <row r="45" spans="19:20" x14ac:dyDescent="0.35">
      <c r="S45" s="1"/>
      <c r="T45" s="1"/>
    </row>
    <row r="46" spans="19:20" x14ac:dyDescent="0.35">
      <c r="S46" s="1"/>
      <c r="T46" s="1"/>
    </row>
    <row r="47" spans="19:20" x14ac:dyDescent="0.35">
      <c r="S47" s="1"/>
      <c r="T47" s="1"/>
    </row>
    <row r="48" spans="19:20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2" priority="17">
      <formula>M5&gt;G5</formula>
    </cfRule>
    <cfRule type="expression" priority="18">
      <formula>$M$5&gt;$G$5</formula>
    </cfRule>
  </conditionalFormatting>
  <conditionalFormatting sqref="S6 S10">
    <cfRule type="expression" dxfId="1" priority="13">
      <formula>M6&gt;G6</formula>
    </cfRule>
    <cfRule type="expression" priority="14">
      <formula>$M$5&gt;$G$5</formula>
    </cfRule>
  </conditionalFormatting>
  <conditionalFormatting sqref="S7:S9">
    <cfRule type="expression" dxfId="0" priority="1">
      <formula>M7&gt;G7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sharepoint/v3"/>
    <ds:schemaRef ds:uri="a76cd3a5-e798-46dc-bca1-b38ab7cbdfaf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d6d2f446-f863-4c00-ba44-ebf19adce64d"/>
    <ds:schemaRef ds:uri="http://schemas.microsoft.com/office/infopath/2007/PartnerControls"/>
    <ds:schemaRef ds:uri="http://www.w3.org/XML/1998/namespace"/>
    <ds:schemaRef ds:uri="cf63e0e4-4eb7-4cbb-9267-0825e502aadb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Steele, Susan (WaTech)</cp:lastModifiedBy>
  <cp:lastPrinted>2019-03-13T19:29:04Z</cp:lastPrinted>
  <dcterms:created xsi:type="dcterms:W3CDTF">2017-01-24T17:19:42Z</dcterms:created>
  <dcterms:modified xsi:type="dcterms:W3CDTF">2022-09-22T20:40:25Z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