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\AppData\Local\Microsoft\Windows\INetCache\Content.Outlook\HXJM8M7N\"/>
    </mc:Choice>
  </mc:AlternateContent>
  <xr:revisionPtr revIDLastSave="0" documentId="13_ncr:1_{F836B232-B016-40D5-AB00-EACE155130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<sst xmlns="http://schemas.openxmlformats.org/spreadsheetml/2006/main" count="66" uniqueCount="56">
  <si>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</si>
  <si>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</si>
  <si>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</si>
  <si>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</si>
  <si>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</si>
  <si>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</si>
  <si>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</si>
  <si>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</si>
  <si>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</si>
  <si>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</si>
  <si>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</si>
  <si>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</si>
  <si>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</si>
  <si>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</si>
  <si>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</si>
  <si>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</si>
  <si>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</si>
  <si>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</si>
  <si>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</si>
  <si>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</si>
  <si>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</si>
  <si>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</si>
  <si>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</si>
  <si>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</si>
  <si>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</si>
  <si>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</si>
  <si>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</si>
  <si>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</si>
  <si>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</si>
  <si>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</si>
  <si>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</si>
  <si>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</si>
  <si>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</si>
  <si>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</si>
  <si>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</si>
  <si>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</si>
  <si>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</si>
  <si>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</si>
  <si>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</si>
  <si>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</si>
  <si>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</si>
  <si>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</si>
  <si>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</si>
  <si>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</si>
  <si>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</si>
  <si>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</si>
  <si>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</si>
  <si>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</si>
  <si>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</si>
  <si>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</si>
  <si>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</si>
  <si>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</si>
  <si>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</si>
  <si>
    <t>Evaluation  Model for Solicitation Number 23-RFQ-007 Amendment 2</t>
  </si>
  <si>
    <t>NB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</si>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</sst>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3" zoomScale="80" zoomScaleNormal="80" workbookViewId="0">
      <selection activeCell="N9" sqref="N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25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119</v>
      </c>
      <c r="N6" s="39" t="s">
        <v>55</v>
      </c>
      <c r="O6" s="40">
        <v>395</v>
      </c>
      <c r="P6" s="103">
        <v>850</v>
      </c>
      <c r="Q6" s="47">
        <v>855</v>
      </c>
      <c r="R6" s="62">
        <v>1899</v>
      </c>
      <c r="S6" s="44">
        <f t="shared" ref="S6:S10" si="3">IF(ISBLANK(M6),G6,M6)</f>
        <v>119</v>
      </c>
      <c r="T6" s="24">
        <f t="shared" ref="T6:T10" si="4">24*O6+P6</f>
        <v>10330</v>
      </c>
      <c r="U6" s="104">
        <f t="shared" ref="U6:U10" si="5">I6</f>
        <v>10</v>
      </c>
      <c r="V6" s="104">
        <f t="shared" ref="V6:V10" si="6">J6</f>
        <v>90</v>
      </c>
    </row>
    <row r="7" spans="1:22" ht="47.25" x14ac:dyDescent="0.25">
      <c r="A7" s="5">
        <v>2</v>
      </c>
      <c r="B7" s="31" t="s">
        <v>35</v>
      </c>
      <c r="C7" s="132" t="s">
        <v>36</v>
      </c>
      <c r="D7" s="132" t="s">
        <v>37</v>
      </c>
      <c r="E7" s="32" t="s">
        <v>38</v>
      </c>
      <c r="F7" s="121" t="s">
        <v>8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40</v>
      </c>
      <c r="L7" s="9"/>
      <c r="M7" s="76"/>
      <c r="N7" s="77"/>
      <c r="O7" s="78" t="s">
        <v>54</v>
      </c>
      <c r="P7" s="55">
        <v>0</v>
      </c>
      <c r="Q7" s="64"/>
      <c r="R7" s="65"/>
      <c r="S7" s="44">
        <f t="shared" ref="S7:S9" si="7">IF(ISBLANK(M7),G7,M7)</f>
        <v>150</v>
      </c>
      <c r="T7" s="24" t="e">
        <f t="shared" ref="T7:T9" si="8">24*O7+P7</f>
        <v>#VALUE!</v>
      </c>
      <c r="U7" s="104">
        <f t="shared" ref="U7:U9" si="9">I7</f>
        <v>10</v>
      </c>
      <c r="V7" s="104">
        <f t="shared" ref="V7:V9" si="10">J7</f>
        <v>90</v>
      </c>
    </row>
    <row r="8" spans="1:22" ht="47.25" x14ac:dyDescent="0.25">
      <c r="A8" s="5">
        <v>3</v>
      </c>
      <c r="B8" s="91" t="s">
        <v>41</v>
      </c>
      <c r="C8" s="89" t="s">
        <v>42</v>
      </c>
      <c r="D8" s="89" t="s">
        <v>43</v>
      </c>
      <c r="E8" s="89" t="s">
        <v>44</v>
      </c>
      <c r="F8" s="122" t="s">
        <v>39</v>
      </c>
      <c r="G8" s="89">
        <v>150</v>
      </c>
      <c r="H8" s="90" t="s">
        <v>45</v>
      </c>
      <c r="I8" s="91">
        <v>10</v>
      </c>
      <c r="J8" s="92">
        <v>90</v>
      </c>
      <c r="K8" s="93" t="s">
        <v>46</v>
      </c>
      <c r="L8" s="9"/>
      <c r="M8" s="42"/>
      <c r="N8" s="39"/>
      <c r="O8" s="40" t="s">
        <v>54</v>
      </c>
      <c r="P8" s="103">
        <v>0</v>
      </c>
      <c r="Q8" s="134"/>
      <c r="R8" s="135" t="s">
        <v>47</v>
      </c>
      <c r="S8" s="44">
        <f t="shared" si="7"/>
        <v>150</v>
      </c>
      <c r="T8" s="24" t="e">
        <f t="shared" si="8"/>
        <v>#VALUE!</v>
      </c>
      <c r="U8" s="104">
        <f t="shared" si="9"/>
        <v>10</v>
      </c>
      <c r="V8" s="104">
        <f t="shared" si="10"/>
        <v>90</v>
      </c>
    </row>
    <row r="9" spans="1:22" ht="94.5" x14ac:dyDescent="0.25">
      <c r="A9" s="5">
        <v>4</v>
      </c>
      <c r="B9" s="73" t="s">
        <v>48</v>
      </c>
      <c r="C9" s="71" t="s">
        <v>49</v>
      </c>
      <c r="D9" s="71" t="s">
        <v>50</v>
      </c>
      <c r="E9" s="71" t="s">
        <v>51</v>
      </c>
      <c r="F9" s="123" t="s">
        <v>8</v>
      </c>
      <c r="G9" s="95">
        <v>150</v>
      </c>
      <c r="H9" s="96" t="s">
        <v>52</v>
      </c>
      <c r="I9" s="97">
        <v>10</v>
      </c>
      <c r="J9" s="98">
        <v>90</v>
      </c>
      <c r="K9" s="99"/>
      <c r="L9" s="9"/>
      <c r="M9" s="76">
        <v>149</v>
      </c>
      <c r="N9" s="77" t="s">
        <v>11</v>
      </c>
      <c r="O9" s="78">
        <v>730</v>
      </c>
      <c r="P9" s="55">
        <v>850</v>
      </c>
      <c r="Q9" s="136" t="s">
        <v>47</v>
      </c>
      <c r="R9" s="133">
        <v>1899</v>
      </c>
      <c r="S9" s="44">
        <f t="shared" si="7"/>
        <v>149</v>
      </c>
      <c r="T9" s="24">
        <f t="shared" si="8"/>
        <v>18370</v>
      </c>
      <c r="U9" s="104">
        <f t="shared" si="9"/>
        <v>10</v>
      </c>
      <c r="V9" s="104">
        <f t="shared" si="10"/>
        <v>90</v>
      </c>
    </row>
    <row r="10" spans="1:22" x14ac:dyDescent="0.25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Noel Ostrander</cp:lastModifiedBy>
  <cp:lastPrinted>2019-03-13T19:29:04Z</cp:lastPrinted>
  <dcterms:created xsi:type="dcterms:W3CDTF">2017-01-24T17:19:42Z</dcterms:created>
  <dcterms:modified xsi:type="dcterms:W3CDTF">2022-09-15T22:16:16Z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