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19-RFQ-025\"/>
    </mc:Choice>
  </mc:AlternateContent>
  <bookViews>
    <workbookView xWindow="0" yWindow="0" windowWidth="28800" windowHeight="1410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B12" i="4" l="1"/>
  <c r="AC12" i="4"/>
  <c r="AD12" i="4"/>
  <c r="AE12" i="4"/>
  <c r="AE6" i="4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<sst xmlns="http://schemas.openxmlformats.org/spreadsheetml/2006/main" count="81" uniqueCount="67">
  <si>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</si>
  <si>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</si>
  <si>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</si>
  <si>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</si>
  <si>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</si>
  <si>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</si>
  <si>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</si>
  <si>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</si>
  <si>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</si>
  <si>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</si>
  <si>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</si>
  <si>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</si>
  <si>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</si>
  <si>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</si>
  <si>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</si>
  <si>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</si>
  <si>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</si>
  <si>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</si>
  <si>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</si>
  <si>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</si>
  <si>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</si>
  <si>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</si>
  <si>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</si>
  <si>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</si>
  <si>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</si>
  <si>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</si>
  <si>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</si>
  <si>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</si>
  <si>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</si>
  <si>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</si>
  <si>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</si>
  <si>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</si>
  <si>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</si>
  <si>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</si>
  <si>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</si>
  <si>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</si>
  <si>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</si>
  <si>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</si>
  <si>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</si>
  <si>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</si>
  <si>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</si>
  <si>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LNISEA</t>
  </si>
  <si>
    <t>Jerry Swenson                                            360.902.5993                                              jerry.swenson@lni.wa.gov</t>
  </si>
  <si>
    <t>NO</t>
  </si>
  <si>
    <t>100M</t>
  </si>
  <si>
    <t>DOLC3729</t>
  </si>
  <si>
    <t>Chuck Hamstreet                                   360-756-9821                  cHamstreet@vfs.dol.wa.gov</t>
  </si>
  <si>
    <t>Install per attached site map.</t>
  </si>
  <si>
    <t>Equinix-Sea-QDC</t>
  </si>
  <si>
    <t>Point to Point connection, see column K.</t>
  </si>
  <si>
    <t>1000M (10G)</t>
  </si>
  <si>
    <t xml:space="preserve">This is a request for a point to point 10Gb Ethernet connection, from 2200 M Street NE, Building C, MMR 1, Quincy, WA 98848 Multi Mode Fiber (tag with citucit ID ) to the address in column C.  </t>
  </si>
  <si>
    <t>ESD1804</t>
  </si>
  <si>
    <t>LAN Room, Bldg. 3120</t>
  </si>
  <si>
    <t>PE-KEN0302/ESD0303</t>
  </si>
  <si>
    <t>Suite D, Bldg 815 Ref, attached site map</t>
  </si>
  <si>
    <t>2111 N Northgate Way                       Suite 300                                                        Seattle, WA 98133-9018</t>
  </si>
  <si>
    <t>LAN Room                                                            Bldg. 2111</t>
  </si>
  <si>
    <t xml:space="preserve">
2502 Cedarwood Ave
Bellingham, WA 98225-1465</t>
  </si>
  <si>
    <t xml:space="preserve">Daniel Manning                             408-219-4923 damanning@equinix.com </t>
  </si>
  <si>
    <t>Chris Lattin                                                   360-584-2266                                                clattin@esd.wa.gov</t>
  </si>
  <si>
    <t>2001 6th Avenue
The Westin Building, SEA MME2 19th floor 
Seattle, WA 98121</t>
  </si>
  <si>
    <t xml:space="preserve">Chris Lattin 360-507-9662           Bldg contact :Tony Kancianich 360.407.4428 </t>
  </si>
  <si>
    <t>3120 NW Randall Way                      Silverdale, WA  98383-7676</t>
  </si>
  <si>
    <t>815 N Kellogg Street                            Suite D                                     Kennwick, WA 99336-8007</t>
  </si>
  <si>
    <t>Evaluation  Model for Solicitation Number N19-RFQ-025</t>
  </si>
  <si>
    <t>Agreed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</si>
</sst>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zoomScale="80" zoomScaleNormal="80" workbookViewId="0">
      <selection activeCell="C6" sqref="C6"/>
    </sheetView>
  </sheetViews>
  <sheetFormatPr defaultColWidth="8.85546875" defaultRowHeight="15.75" x14ac:dyDescent="0.25"/>
  <cols>
    <col min="1" max="1" width="3.7109375" style="127" customWidth="1"/>
    <col min="2" max="2" width="21.85546875" style="1" customWidth="1"/>
    <col min="3" max="3" width="35.140625" style="1" customWidth="1"/>
    <col min="4" max="4" width="32.28515625" style="1" customWidth="1"/>
    <col min="5" max="5" width="42.42578125" style="1" customWidth="1"/>
    <col min="6" max="6" width="10.140625" style="1" customWidth="1"/>
    <col min="7" max="7" width="12.28515625" style="124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127" customWidth="1"/>
    <col min="13" max="13" width="15.42578125" style="1" customWidth="1"/>
    <col min="14" max="15" width="21" style="128" customWidth="1"/>
    <col min="16" max="17" width="12.140625" style="129" customWidth="1"/>
    <col min="18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2.9" customHeight="1" thickBot="1" x14ac:dyDescent="0.3">
      <c r="A1" s="144" t="s">
        <v>65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5" si="1">I5</f>
        <v>10</v>
      </c>
      <c r="AE5" s="46">
        <f t="shared" si="1"/>
        <v>90</v>
      </c>
    </row>
    <row r="6" spans="1:31" ht="78.75" customHeight="1" x14ac:dyDescent="0.25">
      <c r="A6" s="19">
        <v>2</v>
      </c>
      <c r="B6" s="123" t="s">
        <v>41</v>
      </c>
      <c r="C6" s="106" t="s">
        <v>56</v>
      </c>
      <c r="D6" s="106" t="s">
        <v>42</v>
      </c>
      <c r="E6" s="106" t="s">
        <v>57</v>
      </c>
      <c r="F6" s="106" t="s">
        <v>43</v>
      </c>
      <c r="G6" s="107">
        <v>120</v>
      </c>
      <c r="H6" s="108" t="s">
        <v>44</v>
      </c>
      <c r="I6" s="109">
        <v>10</v>
      </c>
      <c r="J6" s="110">
        <v>90</v>
      </c>
      <c r="K6" s="55"/>
      <c r="L6" s="2"/>
      <c r="M6" s="101" t="s">
        <v>12</v>
      </c>
      <c r="N6" s="3">
        <v>60</v>
      </c>
      <c r="O6" s="21" t="s">
        <v>14</v>
      </c>
      <c r="P6" s="88">
        <v>587</v>
      </c>
      <c r="Q6" s="85">
        <v>0</v>
      </c>
      <c r="R6" s="92">
        <v>324</v>
      </c>
      <c r="S6" s="93">
        <v>0</v>
      </c>
      <c r="T6" s="4">
        <v>30</v>
      </c>
      <c r="U6" s="92">
        <v>587</v>
      </c>
      <c r="V6" s="93">
        <v>0</v>
      </c>
      <c r="W6" s="4">
        <v>30</v>
      </c>
      <c r="X6" s="92">
        <v>1000</v>
      </c>
      <c r="Y6" s="93">
        <v>0</v>
      </c>
      <c r="Z6" s="11">
        <v>30</v>
      </c>
      <c r="AA6" s="103" t="s">
        <v>66</v>
      </c>
      <c r="AB6" s="17">
        <f t="shared" ref="AB6:AB12" si="2">IF(ISBLANK(N6),G6,N6)</f>
        <v>60</v>
      </c>
      <c r="AC6" s="26">
        <f t="shared" ref="AC6:AC15" si="3">24*P6+Q6</f>
        <v>14088</v>
      </c>
      <c r="AD6" s="27">
        <f t="shared" si="1"/>
        <v>10</v>
      </c>
      <c r="AE6" s="27">
        <f t="shared" si="1"/>
        <v>90</v>
      </c>
    </row>
    <row r="7" spans="1:31" ht="78.75" customHeight="1" x14ac:dyDescent="0.25">
      <c r="A7" s="19">
        <v>3</v>
      </c>
      <c r="B7" s="118" t="s">
        <v>45</v>
      </c>
      <c r="C7" s="119" t="s">
        <v>58</v>
      </c>
      <c r="D7" s="119" t="s">
        <v>46</v>
      </c>
      <c r="E7" s="119" t="s">
        <v>47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 t="s">
        <v>12</v>
      </c>
      <c r="N7" s="52"/>
      <c r="O7" s="53" t="s">
        <v>14</v>
      </c>
      <c r="P7" s="89">
        <v>450</v>
      </c>
      <c r="Q7" s="86">
        <v>7500</v>
      </c>
      <c r="R7" s="94">
        <v>450</v>
      </c>
      <c r="S7" s="95">
        <v>0</v>
      </c>
      <c r="T7" s="47">
        <v>30</v>
      </c>
      <c r="U7" s="94">
        <v>587</v>
      </c>
      <c r="V7" s="95">
        <v>0</v>
      </c>
      <c r="W7" s="47">
        <v>30</v>
      </c>
      <c r="X7" s="94">
        <v>1000</v>
      </c>
      <c r="Y7" s="95">
        <v>0</v>
      </c>
      <c r="Z7" s="48">
        <v>30</v>
      </c>
      <c r="AA7" s="54" t="s">
        <v>66</v>
      </c>
      <c r="AB7" s="17">
        <f t="shared" si="2"/>
        <v>150</v>
      </c>
      <c r="AC7" s="26">
        <f t="shared" si="3"/>
        <v>18300</v>
      </c>
      <c r="AD7" s="27">
        <f t="shared" si="1"/>
        <v>10</v>
      </c>
      <c r="AE7" s="27">
        <f t="shared" si="1"/>
        <v>90</v>
      </c>
    </row>
    <row r="8" spans="1:31" ht="94.5" x14ac:dyDescent="0.25">
      <c r="A8" s="19">
        <v>4</v>
      </c>
      <c r="B8" s="109" t="s">
        <v>48</v>
      </c>
      <c r="C8" s="106" t="s">
        <v>61</v>
      </c>
      <c r="D8" s="106" t="s">
        <v>59</v>
      </c>
      <c r="E8" s="106" t="s">
        <v>49</v>
      </c>
      <c r="F8" s="106" t="s">
        <v>43</v>
      </c>
      <c r="G8" s="107">
        <v>120</v>
      </c>
      <c r="H8" s="108" t="s">
        <v>50</v>
      </c>
      <c r="I8" s="109">
        <v>10</v>
      </c>
      <c r="J8" s="110">
        <v>90</v>
      </c>
      <c r="K8" s="105" t="s">
        <v>51</v>
      </c>
      <c r="L8" s="2"/>
      <c r="M8" s="101"/>
      <c r="N8" s="3"/>
      <c r="O8" s="21"/>
      <c r="P8" s="88"/>
      <c r="Q8" s="85">
        <v>0</v>
      </c>
      <c r="R8" s="92"/>
      <c r="S8" s="93"/>
      <c r="T8" s="4"/>
      <c r="U8" s="92"/>
      <c r="V8" s="93"/>
      <c r="W8" s="4"/>
      <c r="X8" s="92"/>
      <c r="Y8" s="93"/>
      <c r="Z8" s="11"/>
      <c r="AA8" s="103"/>
      <c r="AB8" s="17">
        <f t="shared" si="2"/>
        <v>120</v>
      </c>
      <c r="AC8" s="26">
        <f t="shared" si="3"/>
        <v>0</v>
      </c>
      <c r="AD8" s="27">
        <f t="shared" si="1"/>
        <v>10</v>
      </c>
      <c r="AE8" s="27">
        <f t="shared" si="1"/>
        <v>90</v>
      </c>
    </row>
    <row r="9" spans="1:31" ht="78.599999999999994" customHeight="1" x14ac:dyDescent="0.25">
      <c r="A9" s="19">
        <v>5</v>
      </c>
      <c r="B9" s="118" t="s">
        <v>52</v>
      </c>
      <c r="C9" s="119" t="s">
        <v>63</v>
      </c>
      <c r="D9" s="119" t="s">
        <v>60</v>
      </c>
      <c r="E9" s="119" t="s">
        <v>53</v>
      </c>
      <c r="F9" s="119" t="s">
        <v>43</v>
      </c>
      <c r="G9" s="120">
        <v>120</v>
      </c>
      <c r="H9" s="121" t="s">
        <v>11</v>
      </c>
      <c r="I9" s="118">
        <v>10</v>
      </c>
      <c r="J9" s="122">
        <v>90</v>
      </c>
      <c r="K9" s="50"/>
      <c r="L9" s="2"/>
      <c r="M9" s="51"/>
      <c r="N9" s="52"/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>
        <f t="shared" si="2"/>
        <v>120</v>
      </c>
      <c r="AC9" s="26">
        <f t="shared" si="3"/>
        <v>0</v>
      </c>
      <c r="AD9" s="27">
        <f t="shared" si="1"/>
        <v>10</v>
      </c>
      <c r="AE9" s="27">
        <f t="shared" si="1"/>
        <v>90</v>
      </c>
    </row>
    <row r="10" spans="1:31" ht="78.75" customHeight="1" x14ac:dyDescent="0.25">
      <c r="A10" s="19">
        <v>6</v>
      </c>
      <c r="B10" s="101" t="s">
        <v>54</v>
      </c>
      <c r="C10" s="1" t="s">
        <v>64</v>
      </c>
      <c r="D10" s="100" t="s">
        <v>62</v>
      </c>
      <c r="E10" s="100" t="s">
        <v>55</v>
      </c>
      <c r="F10" s="100" t="s">
        <v>10</v>
      </c>
      <c r="G10" s="102">
        <v>100</v>
      </c>
      <c r="H10" s="104" t="s">
        <v>44</v>
      </c>
      <c r="I10" s="101">
        <v>10</v>
      </c>
      <c r="J10" s="103">
        <v>90</v>
      </c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100</v>
      </c>
      <c r="AC10" s="26">
        <f t="shared" si="3"/>
        <v>0</v>
      </c>
      <c r="AD10" s="27">
        <f t="shared" si="1"/>
        <v>10</v>
      </c>
      <c r="AE10" s="27">
        <f t="shared" si="1"/>
        <v>90</v>
      </c>
    </row>
    <row r="11" spans="1:31" ht="78.75" customHeight="1" x14ac:dyDescent="0.25">
      <c r="A11" s="19">
        <v>7</v>
      </c>
      <c r="B11" s="118"/>
      <c r="C11" s="119"/>
      <c r="D11" s="119"/>
      <c r="E11" s="119"/>
      <c r="F11" s="119"/>
      <c r="G11" s="120"/>
      <c r="H11" s="121"/>
      <c r="I11" s="118"/>
      <c r="J11" s="122"/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0</v>
      </c>
      <c r="AC11" s="26">
        <f t="shared" si="3"/>
        <v>0</v>
      </c>
      <c r="AD11" s="27">
        <f t="shared" si="1"/>
        <v>0</v>
      </c>
      <c r="AE11" s="27">
        <f t="shared" si="1"/>
        <v>0</v>
      </c>
    </row>
    <row r="12" spans="1:31" ht="78.75" customHeight="1" x14ac:dyDescent="0.25">
      <c r="A12" s="19">
        <v>8</v>
      </c>
      <c r="B12" s="109"/>
      <c r="C12" s="106"/>
      <c r="D12" s="100"/>
      <c r="E12" s="106"/>
      <c r="F12" s="106"/>
      <c r="G12" s="107"/>
      <c r="H12" s="108"/>
      <c r="I12" s="109"/>
      <c r="J12" s="110"/>
      <c r="K12" s="55"/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0</v>
      </c>
      <c r="AC12" s="26">
        <f t="shared" si="3"/>
        <v>0</v>
      </c>
      <c r="AD12" s="27">
        <f t="shared" si="1"/>
        <v>0</v>
      </c>
      <c r="AE12" s="27">
        <f t="shared" si="1"/>
        <v>0</v>
      </c>
    </row>
    <row r="13" spans="1:31" ht="78.75" customHeight="1" x14ac:dyDescent="0.25">
      <c r="A13" s="19">
        <v>9</v>
      </c>
      <c r="B13" s="118"/>
      <c r="C13" s="126"/>
      <c r="D13" s="119"/>
      <c r="E13" s="119"/>
      <c r="F13" s="119"/>
      <c r="G13" s="120"/>
      <c r="H13" s="121"/>
      <c r="I13" s="118"/>
      <c r="J13" s="122"/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0</v>
      </c>
      <c r="AC13" s="26">
        <f t="shared" si="3"/>
        <v>0</v>
      </c>
      <c r="AD13" s="27">
        <f t="shared" si="1"/>
        <v>0</v>
      </c>
      <c r="AE13" s="27">
        <f t="shared" si="1"/>
        <v>0</v>
      </c>
    </row>
    <row r="14" spans="1:31" ht="78.75" customHeight="1" x14ac:dyDescent="0.25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0</v>
      </c>
      <c r="AC14" s="26">
        <f t="shared" si="3"/>
        <v>0</v>
      </c>
      <c r="AD14" s="27">
        <f t="shared" si="1"/>
        <v>0</v>
      </c>
      <c r="AE14" s="27">
        <f t="shared" si="1"/>
        <v>0</v>
      </c>
    </row>
    <row r="15" spans="1:31" ht="78.75" customHeight="1" x14ac:dyDescent="0.2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2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7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ref="AB16:AB18" si="5">IF(ISBLANK(N16),G16,N16)</f>
        <v>0</v>
      </c>
      <c r="AC16" s="26">
        <f t="shared" ref="AC16:AC18" si="6">24*P16+Q16</f>
        <v>0</v>
      </c>
      <c r="AD16" s="27">
        <f t="shared" ref="AD16:AD18" si="7">I16</f>
        <v>0</v>
      </c>
      <c r="AE16" s="27">
        <f t="shared" ref="AE16:AE18" si="8">J16</f>
        <v>0</v>
      </c>
    </row>
    <row r="17" spans="1:31" ht="78.75" customHeight="1" x14ac:dyDescent="0.2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5"/>
        <v>0</v>
      </c>
      <c r="AC17" s="26">
        <f t="shared" si="6"/>
        <v>0</v>
      </c>
      <c r="AD17" s="27">
        <f t="shared" si="7"/>
        <v>0</v>
      </c>
      <c r="AE17" s="27">
        <f t="shared" si="8"/>
        <v>0</v>
      </c>
    </row>
    <row r="18" spans="1:31" ht="78.75" customHeight="1" x14ac:dyDescent="0.2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7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5"/>
        <v>0</v>
      </c>
      <c r="AC18" s="26">
        <f t="shared" si="6"/>
        <v>0</v>
      </c>
      <c r="AD18" s="27">
        <f t="shared" si="7"/>
        <v>0</v>
      </c>
      <c r="AE18" s="27">
        <f t="shared" si="8"/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ref="AC19:AC30" si="9">24*P19+Q19</f>
        <v>0</v>
      </c>
      <c r="AD19" s="27">
        <f t="shared" ref="AD19:AD30" si="10">I19</f>
        <v>0</v>
      </c>
      <c r="AE19" s="27">
        <f t="shared" ref="AE19:AE30" si="11">J19</f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9"/>
        <v>0</v>
      </c>
      <c r="AD20" s="27">
        <f t="shared" si="10"/>
        <v>0</v>
      </c>
      <c r="AE20" s="27">
        <f t="shared" si="11"/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9"/>
        <v>0</v>
      </c>
      <c r="AD21" s="27">
        <f t="shared" si="10"/>
        <v>0</v>
      </c>
      <c r="AE21" s="27">
        <f t="shared" si="11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9"/>
        <v>0</v>
      </c>
      <c r="AD22" s="27">
        <f t="shared" si="10"/>
        <v>0</v>
      </c>
      <c r="AE22" s="27">
        <f t="shared" si="11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9"/>
        <v>0</v>
      </c>
      <c r="AD23" s="27">
        <f t="shared" si="10"/>
        <v>0</v>
      </c>
      <c r="AE23" s="27">
        <f t="shared" si="11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9"/>
        <v>0</v>
      </c>
      <c r="AD24" s="27">
        <f t="shared" si="10"/>
        <v>0</v>
      </c>
      <c r="AE24" s="27">
        <f t="shared" si="11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9"/>
        <v>0</v>
      </c>
      <c r="AD25" s="27">
        <f t="shared" si="10"/>
        <v>0</v>
      </c>
      <c r="AE25" s="27">
        <f t="shared" si="11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9"/>
        <v>0</v>
      </c>
      <c r="AD26" s="27">
        <f t="shared" si="10"/>
        <v>0</v>
      </c>
      <c r="AE26" s="27">
        <f t="shared" si="11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9"/>
        <v>0</v>
      </c>
      <c r="AD27" s="27">
        <f t="shared" si="10"/>
        <v>0</v>
      </c>
      <c r="AE27" s="27">
        <f t="shared" si="11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9"/>
        <v>0</v>
      </c>
      <c r="AD28" s="27">
        <f t="shared" si="10"/>
        <v>0</v>
      </c>
      <c r="AE28" s="27">
        <f t="shared" si="11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9"/>
        <v>0</v>
      </c>
      <c r="AD29" s="27">
        <f t="shared" si="10"/>
        <v>0</v>
      </c>
      <c r="AE29" s="27">
        <f t="shared" si="11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9"/>
        <v>0</v>
      </c>
      <c r="AD30" s="27">
        <f t="shared" si="10"/>
        <v>0</v>
      </c>
      <c r="AE30" s="27">
        <f t="shared" si="11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15 AB5 AB19:AB30">
    <cfRule type="expression" dxfId="5" priority="121">
      <formula>N5&gt;G5</formula>
    </cfRule>
    <cfRule type="expression" priority="122">
      <formula>$N$5&gt;$G$5</formula>
    </cfRule>
  </conditionalFormatting>
  <conditionalFormatting sqref="AB7:AB12">
    <cfRule type="expression" dxfId="4" priority="9">
      <formula>N7&gt;G7</formula>
    </cfRule>
    <cfRule type="expression" priority="10">
      <formula>$N$5&gt;$G$5</formula>
    </cfRule>
  </conditionalFormatting>
  <conditionalFormatting sqref="AB6">
    <cfRule type="expression" dxfId="3" priority="7">
      <formula>N6&gt;G6</formula>
    </cfRule>
    <cfRule type="expression" priority="8">
      <formula>$N$5&gt;$G$5</formula>
    </cfRule>
  </conditionalFormatting>
  <conditionalFormatting sqref="AB16">
    <cfRule type="expression" dxfId="2" priority="5">
      <formula>N16&gt;G16</formula>
    </cfRule>
    <cfRule type="expression" priority="6">
      <formula>$N$5&gt;$G$5</formula>
    </cfRule>
  </conditionalFormatting>
  <conditionalFormatting sqref="AB17">
    <cfRule type="expression" dxfId="1" priority="3">
      <formula>N17&gt;G17</formula>
    </cfRule>
    <cfRule type="expression" priority="4">
      <formula>$N$5&gt;$G$5</formula>
    </cfRule>
  </conditionalFormatting>
  <conditionalFormatting sqref="AB18">
    <cfRule type="expression" dxfId="0" priority="1">
      <formula>N18&gt;G18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2017-11-29T19:47:48Z</cp:lastPrinted>
  <dcterms:created xsi:type="dcterms:W3CDTF">2017-01-24T17:19:42Z</dcterms:created>
  <dcterms:modified xsi:type="dcterms:W3CDTF">2018-12-06T23:23:34Z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