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eldnp1515dm7\ntdng002v1\SOW\CTS Current Ethernet RFQs\2019\N19-RFQ-060\N19-RFQ-060 Response Documents\"/>
    </mc:Choice>
  </mc:AlternateContent>
  <xr:revisionPtr revIDLastSave="0" documentId="13_ncr:1_{AECD074B-92F9-4F6D-A969-D29AAC60C59A}" xr6:coauthVersionLast="43" xr6:coauthVersionMax="43" xr10:uidLastSave="{00000000-0000-0000-0000-000000000000}"/>
  <bookViews>
    <workbookView xWindow="28680" yWindow="360" windowWidth="25440" windowHeight="15390" xr2:uid="{00000000-000D-0000-FFFF-FFFF00000000}"/>
  </bookViews>
  <sheets>
    <sheet name="New" sheetId="4" r:id="rId1"/>
    <sheet name="ESRI_MAPINFO_SHEET" sheetId="5" state="veryHidden" r:id="rId2"/>
  </sheets>
  <definedNames>
    <definedName name="_xlnm._FilterDatabase" localSheetId="0" hidden="1">New!$A$5:$V$48</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8" i="4" l="1"/>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S22" i="4"/>
  <c r="T22" i="4"/>
  <c r="U22" i="4"/>
  <c r="V22" i="4"/>
  <c r="S23" i="4"/>
  <c r="T23" i="4"/>
  <c r="U23" i="4"/>
  <c r="V23" i="4"/>
  <c r="S24" i="4"/>
  <c r="T24" i="4"/>
  <c r="U24" i="4"/>
  <c r="V24" i="4"/>
  <c r="S6" i="4"/>
  <c r="T6" i="4"/>
  <c r="U6" i="4"/>
  <c r="V6" i="4"/>
  <c r="S7" i="4"/>
  <c r="T7" i="4"/>
  <c r="U7" i="4"/>
  <c r="V7"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5" i="4"/>
  <c r="T5" i="4"/>
  <c r="U5" i="4"/>
  <c r="V5" i="4"/>
</calcChain>
</file>

<file path=xl/sharedStrings.xml><?xml version="1.0" encoding="utf-8"?>
<sst xmlns="http://schemas.openxmlformats.org/spreadsheetml/2006/main" count="346" uniqueCount="184">
  <si>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</si>
  <si>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</si>
  <si>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</si>
  <si>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</si>
  <si>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</si>
  <si>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</si>
  <si>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</si>
  <si>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</si>
  <si>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</si>
  <si>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</si>
  <si>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</si>
  <si>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</si>
  <si>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</si>
  <si>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</si>
  <si>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</si>
  <si>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</si>
  <si>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</si>
  <si>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</si>
  <si>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</si>
  <si>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</si>
  <si>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</si>
  <si>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</si>
  <si>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</si>
  <si>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</si>
  <si>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</si>
  <si>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</si>
  <si>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</si>
  <si>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</si>
  <si>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</si>
  <si>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</si>
  <si>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</si>
  <si>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1000M</t>
  </si>
  <si>
    <t>NO</t>
  </si>
  <si>
    <t>N/A</t>
  </si>
  <si>
    <t>Vendor to Complete</t>
  </si>
  <si>
    <t>DFWREG1</t>
  </si>
  <si>
    <t>2315 N Discovery Pl
Spokane Valley, WA  99216-1566</t>
  </si>
  <si>
    <t>Jodi Spurbeck
509-892-1001 Ext. 342
jodi.spurbeck@dfw.wa.gov</t>
  </si>
  <si>
    <t>COM/Data/Electrical room as indicated in yellow on site map.</t>
  </si>
  <si>
    <t>500M</t>
  </si>
  <si>
    <t>PE-SEA1706 / DOCSEA8</t>
  </si>
  <si>
    <t>Reynolds Work Release
410 4th Ave
Seattle, WA 98104-2308</t>
  </si>
  <si>
    <t>Region Lead LCON: Ryan Beeman (206) 516-7827
 Site Reception: (206) 340-4590</t>
  </si>
  <si>
    <t>Install per attached site map</t>
  </si>
  <si>
    <t>PE-PTO1802 / DOCPTO1</t>
  </si>
  <si>
    <t>1014 Bay St, Port Orchard, 98366-5244</t>
  </si>
  <si>
    <t>Jack Michel (NW): (253) 858-4627, Local IT Contact: Judith Cookson (360) 876-7618</t>
  </si>
  <si>
    <t>PE-PTA0501 / DOCPTA1</t>
  </si>
  <si>
    <t>228 West First St, Suite R, Port Angeles  WA 98362-2641</t>
  </si>
  <si>
    <t xml:space="preserve">LCON Contact: (360) 417-8565,  Region Lead LCON: Chad Fletcher, (360) 963-1416  </t>
  </si>
  <si>
    <t>Install per attached site map, TELECOM Room</t>
  </si>
  <si>
    <t>PE-SEA1713 / DSHS4048</t>
  </si>
  <si>
    <t>12721  30th Ave NE, Seattle, WA 98125-4498</t>
  </si>
  <si>
    <t>Brian Vo  206-341-7619 or Cell 206-419-0425                                          vobd@dshs.wa.gov;                             Building contact:  Big Ring Properties - Jeff Speert 206-728-2358</t>
  </si>
  <si>
    <t>Bldg 12721, LAN Room.   DMARC to be located no further than 10 feet from the DSHS Router within the same room where circuit is terminated.</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</si>
  <si>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</si>
  <si>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PE-REN1701 / DSHS4001</t>
  </si>
  <si>
    <t>500 SW 7th St Suite B, Renton, WA 98057-2983</t>
  </si>
  <si>
    <t>Mike Potter   Wk: 425.412.2791 or Cell: 206.518.1617                       mpotter@dshs.wa.gov;     Building contact: JSH Properties - 206.859.4500</t>
  </si>
  <si>
    <t>Bldg 500, LAN room.  DMARC to be located no further than 10 feet of DSHS Router.</t>
  </si>
  <si>
    <t>PE-SEA1715/DSHS4020</t>
  </si>
  <si>
    <t>3600 S Graham,  Seattle WA 98118-3175</t>
  </si>
  <si>
    <t>Mike Potter                                            wk: 425.412.2791 or                           Cell: 206.518.1617                        mpotter@dshs.wa.gov;       Building contact: MaKensay Real Estate 206.623.9300</t>
  </si>
  <si>
    <t>Bldg 3600, LAN Room/Demarc.   DMARC to be located no further than 10 feet of DSHS Router within the same room where circuit is terminated.</t>
  </si>
  <si>
    <t>PE-STL2702 / DSHS5033</t>
  </si>
  <si>
    <t>DSHS Special Commitment Center (SCC Bldg, Comm Room), McNeil Island - 1403 Commercial St, Steilacoom, WA 98388</t>
  </si>
  <si>
    <t>Heather Sacha 253-617-6323  and Paul Reed 253.617.6250</t>
  </si>
  <si>
    <t>SCC Bldg, Comm Room.  Please contact LCON for details on circuit termination.   DMARC to be located no further than 10 feet of DSHS Router within the same room where circuit is terminated. This a renewal of an existing circuit and  will become a Secondary circuit at this site. Vendor techs need to have background check done before going out to the Island.</t>
  </si>
  <si>
    <t>Vendor techs need to have background check done before going out to the Island.</t>
  </si>
  <si>
    <t>PE-PCO1101 / CNTY1101 / DSHS2017</t>
  </si>
  <si>
    <t>Franklin County 
Public Safty Building 
1016 N 4th Ave, 
Pasco, WA 99301-3706</t>
  </si>
  <si>
    <t>Brian Post bpost@co.frankllyn.wa.us  509-546-5825
Liz Cupples lcupples@co.franklin.wa.us 509-546-5875</t>
  </si>
  <si>
    <t xml:space="preserve">Per attached site map  - IS telco room </t>
  </si>
  <si>
    <t>PE-SEA1710 / DSHS4022</t>
  </si>
  <si>
    <t>4045 Delridge Way SW                               Seattle, WA 98106-1275</t>
  </si>
  <si>
    <t>Chad Walker   206-300-5414                 chad.walker@dcyf.wa.gov                  Building contact:                                    Weiss Jenkins II LLC   206-292-9700    abby@weisscollc.com                     DCYF facility contact: Rocky Holbrook   360-239-7611 john.holbrook@dcyf.wa.gov                 or Jeff Willis 360-338-5095    willijm@dcyf.wa.gov</t>
  </si>
  <si>
    <t>Bldg 4045, LAN Room. Demarc to be located no further than 10ft of the DSHS router.</t>
  </si>
  <si>
    <t>1000M (1G)</t>
  </si>
  <si>
    <t>This space is occupied by DCYF and are handling the facility lease for this site.</t>
  </si>
  <si>
    <t>PE-SEA1702 / DSHS4004</t>
  </si>
  <si>
    <t>100 W Harrison St                                 Seattle, WA 98119-4116</t>
  </si>
  <si>
    <t>Ken-Dall Lock                                               360-890-6616                                             ken-dall.lock@dcyf.wa.gov                      Building contact:                                       John DeHart                                                           (O) 206-386-5100                                         (C) 206-510-5066</t>
  </si>
  <si>
    <t>Bldg. 100, LAN Room - occupied by DCYF.  Demarc to be located no further than 10ft of the DSHS router.</t>
  </si>
  <si>
    <t>Vendor to contact Building owner/Property Mngmt contact for any changes to leased property.</t>
  </si>
  <si>
    <t>PE-LAC3401 / DSHS6008</t>
  </si>
  <si>
    <t>720 Sleater Kinney Road SE Ste X &amp; Y, Lacey WA 98503-1142</t>
  </si>
  <si>
    <t xml:space="preserve">Stephanie Bowser                     360.915.4264                              bowsesm@dshs.wa.gov;    Building contact:                       Rob Galanti rgalanti@rprp.com - 310.207.6990;                         </t>
  </si>
  <si>
    <t>Bldg 720, LAN Room.  Demarc to be located no further than 10ft of the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</si>
  <si>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</si>
  <si>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 xml:space="preserve">PE-MED3202 / DVAMEDLK </t>
  </si>
  <si>
    <t>21702 W. Espanola Rd.  Medical Lake, WA 99022-6005</t>
  </si>
  <si>
    <t>James Chapin,                                      360-584-5685                           Building Reception,                                                      509-229-6286</t>
  </si>
  <si>
    <t xml:space="preserve">LAN Room 2102, Highlighted Yellow on Map </t>
  </si>
  <si>
    <t>PE-SEA1709 / DSHS4025</t>
  </si>
  <si>
    <t>101 S King St,                                        Seattle WA 98104-3115</t>
  </si>
  <si>
    <t>Ken-Dall Lock 360.890.6616;                  Building contact: Building Manager - Jack Miller  (DCS) 206.341.7071</t>
  </si>
  <si>
    <t xml:space="preserve">Bldg 101, LAN Room.  DMARC to be located no further than 10 feet of DSHS Router. This is to be the Primary circuit at this site. </t>
  </si>
  <si>
    <t>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</si>
  <si>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PE-SEA1709/DSHS4025</t>
  </si>
  <si>
    <t>Site contact must be called as this is an escort only site.</t>
  </si>
  <si>
    <t>DSHS3055</t>
  </si>
  <si>
    <t>1404 E College Way, Suite 100,  Mt Vernon WA 98273-4102</t>
  </si>
  <si>
    <t xml:space="preserve">Kim Faber Conine 360.664.5431 Cell: 360.280.6538 </t>
  </si>
  <si>
    <t>LAN room as indicated on site map. Ethernet service handoff to be located no further than 10ft from DSHS router.</t>
  </si>
  <si>
    <t>Customer (DSHS) would like to see vendors installation drawing prior to work being done.</t>
  </si>
  <si>
    <t>DFW6WLDSCO</t>
  </si>
  <si>
    <t>16801 Case Rd. SW
Rochester, WA  98579</t>
  </si>
  <si>
    <t>Mike Nicholas
Michael.nicholas@dfw.wa.gov
360-529-7047</t>
  </si>
  <si>
    <t>install demarc in data/comm room shown on site map 1</t>
  </si>
  <si>
    <t>DFWREG2</t>
  </si>
  <si>
    <t>1550 Alder Street NW
Ephrata, WA  98823-9699</t>
  </si>
  <si>
    <t>LCON:
Kathy Ballinger
509-754-4624 ext. 214
kathy.ballinger@dfw.wa.gov
Building:
Michele Brady
360-561-3719</t>
  </si>
  <si>
    <t>Highlighted in yellow on site map</t>
  </si>
  <si>
    <t>20M</t>
  </si>
  <si>
    <t xml:space="preserve"> </t>
  </si>
  <si>
    <t>Evaluation  Model for Solicitation Number N19-RFQ-060</t>
  </si>
  <si>
    <t>PE-AIR3201/DOCAIR1</t>
  </si>
  <si>
    <t xml:space="preserve">11919 W. Sprague Ave.
Spokane Valley, WA  99206-5142 </t>
  </si>
  <si>
    <t>Kimi Tuxford
kimi.tuxford@doc.wa.gov
509-244-4201</t>
  </si>
  <si>
    <r>
      <t xml:space="preserve">Terminate in Room 110 on the north wall 
</t>
    </r>
    <r>
      <rPr>
        <b/>
        <sz val="12"/>
        <color theme="1"/>
        <rFont val="Calibri"/>
        <family val="2"/>
        <scheme val="minor"/>
      </rPr>
      <t>Note</t>
    </r>
    <r>
      <rPr>
        <sz val="12"/>
        <color theme="1"/>
        <rFont val="Calibri"/>
        <family val="2"/>
        <scheme val="minor"/>
      </rPr>
      <t>: Site has additional access requirements.</t>
    </r>
  </si>
  <si>
    <t>300M</t>
  </si>
  <si>
    <t>DOLC1716</t>
  </si>
  <si>
    <t>Enumclaw License Agency 1614 Cole St
Enumclaw, WA 98022-3508</t>
  </si>
  <si>
    <t>Cheryl Smith or Steve Smith (360) 825-2711</t>
  </si>
  <si>
    <t>Per attached site map (New location in building)</t>
  </si>
  <si>
    <t>DFWREG6</t>
  </si>
  <si>
    <t>48 Devonshire Road
Montesano, WA  98563-9618</t>
  </si>
  <si>
    <t xml:space="preserve">LCON:
Jenny Allen
jennifer.allan@dfw.wa.gov
360-249-1219
POC - Building:
Michele Brady
360-561-3729
</t>
  </si>
  <si>
    <t>Ethernet handoff will be in the Data (Telco) room that is highlighted in yellow.</t>
  </si>
  <si>
    <t>42 Wainwright Dr.  Walla Walla, WA. 99362</t>
  </si>
  <si>
    <t>James Chapin                jamesch@dva.wa.gov                  360.584.5685</t>
  </si>
  <si>
    <t>DOLC1905</t>
  </si>
  <si>
    <t>Ellensburg Licensing LLC - 504 E Mountainview Ave, Ellensburg, WA 98926-3854</t>
  </si>
  <si>
    <t>Agency site contact: Mike Buttke 206-399-1485    Building Owners:  Keith and Tamara Rexinger, (509)929-5000.</t>
  </si>
  <si>
    <t>The outer walls are steel. There are service conduits to run cabling from the roof to the office suite.  Building owner requests they be on site to oversee any cabling and/or mounting of anything on the roof so that it doesn't compromise the roof's integrity or show from the front of the building.</t>
  </si>
  <si>
    <t>DOLC3155</t>
  </si>
  <si>
    <t>CLC Auto Licensing
9611 F State St, 
Marysville, WA 98270-2201</t>
  </si>
  <si>
    <t>Agency site contact Cari Crook 360-657-4444 caricrook@comcast.net
Building contact Marysville Associates LLC Jack Pivnick (732) 747-7525</t>
  </si>
  <si>
    <t>DOLC3139</t>
  </si>
  <si>
    <t>McMahan License Agency
20631 Bothell/Everett Hwy, 
Bothell, WA  98012-7159</t>
  </si>
  <si>
    <t>Building Owner and Site contact Pat McMahan Office 425-670-3874 Cell 425-773-2787 insurepat@aol.com</t>
  </si>
  <si>
    <t>DOLC3144</t>
  </si>
  <si>
    <t>Lynnwood Auto License
4615 196th SW Suite 150
Lynnwood, WA  98036-5591</t>
  </si>
  <si>
    <t>Agency site contact Chris Jett 425-774-7662 Lynnwoodautolicense@gmail.com
Building Owned by Fred Meyer (425) 670-0200</t>
  </si>
  <si>
    <t>DOLC3110</t>
  </si>
  <si>
    <t>Canyon Park Licensing, LLC
20631 Bothell/Everett Hwy, 
Bothell, WA  98012-7159</t>
  </si>
  <si>
    <t>Agency site contact Pat Briggs, Kim Paulson, Michael Lencioni 425-481-7113 cplicense@frontier.com
Building Ownership/Contact:Roger M. Belanich Business Property Development LLC DBA:Thrasher's Corner Shopping Center LLC by JSH Properties Inc.
923 Powell Ave SW Ste 101
Renton, WA  98057 (contact person is Michael Hickey)</t>
  </si>
  <si>
    <t>DOLC0110</t>
  </si>
  <si>
    <t>Othello Licensing Services
745 E. Hemlock
Othello, WA  99344-1425</t>
  </si>
  <si>
    <t>Agency site contact Byron Morgan 509-488-4207 ols745@yahoo.com
Building Ownership: Byron Morgan or Renee Para 509-750-0207 ols745@yahoo.com</t>
  </si>
  <si>
    <t>DFW6DET007</t>
  </si>
  <si>
    <t>3490 Johns Prairie Rd.
Shelton, WA  98584</t>
  </si>
  <si>
    <t>Chris Zuchlewski
chris.zuchlewski@dfw.wa.gov
360-902-2934
Building contact:
Michele Brady
360-561-3729</t>
  </si>
  <si>
    <t>DFWPAS</t>
  </si>
  <si>
    <t>2620 N. Commercial Ave.
Pasco, WA 99301-9506</t>
  </si>
  <si>
    <t>Steve Richards
steven.richards@dfw.wa.gov
509-545-2050
Building Contact:
Kari Rehwalt
509-547-7770</t>
  </si>
  <si>
    <t>DOCBLF1</t>
  </si>
  <si>
    <t>Mission Creek Corrections Center for Women
3420 NE Sand Hill Road
Belfair, WA  98528-9007</t>
  </si>
  <si>
    <t>Jack Michel
253-858-4627
360-463-1143
Sean Gauslin
253-858-4214
Christopher Chambers
253-858-4629</t>
  </si>
  <si>
    <r>
      <t xml:space="preserve">Identified in red on site map by rooms 033 &amp; 036 
</t>
    </r>
    <r>
      <rPr>
        <b/>
        <sz val="12"/>
        <color theme="1"/>
        <rFont val="Calibri"/>
        <family val="2"/>
        <scheme val="minor"/>
      </rPr>
      <t>Note</t>
    </r>
    <r>
      <rPr>
        <sz val="12"/>
        <color theme="1"/>
        <rFont val="Calibri"/>
        <family val="2"/>
        <scheme val="minor"/>
      </rPr>
      <t>: Site has additional access requirements.</t>
    </r>
  </si>
  <si>
    <t>DOCABR1</t>
  </si>
  <si>
    <t>Stafford Creek Corrections Center
191 Constantine Way
Aberdeen, WA  98520-9504</t>
  </si>
  <si>
    <t xml:space="preserve">Keaton Bradley
(360) 537-2105
Site Reception:
(360) 426-4433 </t>
  </si>
  <si>
    <r>
      <t xml:space="preserve">Highlighted in yellow on site map </t>
    </r>
    <r>
      <rPr>
        <b/>
        <sz val="12"/>
        <color theme="1"/>
        <rFont val="Calibri"/>
        <family val="2"/>
        <scheme val="minor"/>
      </rPr>
      <t>Note</t>
    </r>
    <r>
      <rPr>
        <sz val="12"/>
        <color theme="1"/>
        <rFont val="Calibri"/>
        <family val="2"/>
        <scheme val="minor"/>
      </rPr>
      <t>: Site has additional access requirements.</t>
    </r>
  </si>
  <si>
    <t>DFWPTORCHARD</t>
  </si>
  <si>
    <t>450 Port Orchard Blvd Suite 290
Port Orchard, WA 98336-4705</t>
  </si>
  <si>
    <t>Chris Waldbillig: 360-874-7258
Landlord:  
Lynn Giannotti
Worldwide Property Management 
(360) 551-7854</t>
  </si>
  <si>
    <t>Install per attached site map &amp; picture</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</si>
  <si>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</si>
  <si>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DOCSHE2</t>
  </si>
  <si>
    <t>507 N 4th Street  Shelton, WA 98584-1715</t>
  </si>
  <si>
    <t>Dan Devins
360-427-4591
dpdevins@doc1.wa.gov</t>
  </si>
  <si>
    <t>Telecom Room per attached site map</t>
  </si>
  <si>
    <t>507 N 4th Street Shelton, WA 98584-1715</t>
  </si>
  <si>
    <t>DOLD5902</t>
  </si>
  <si>
    <t xml:space="preserve">City hall - 300 Lincoln Ave, Room 101, Coulee Dam, WA 99116-1419 </t>
  </si>
  <si>
    <t>Site contact - Patricia Mullenix 509-633-0551 PMullenix@dol.wa.gov  Building Owner Contact Info:
City of Coulee Dam (509)633-0320 (clear changes with owner)</t>
  </si>
  <si>
    <t>Install in rack in supervisor office per attached location info sheet</t>
  </si>
  <si>
    <t>LOTEVR</t>
  </si>
  <si>
    <t>11419 19th Ave SE, 
Ste A106, 
Everett , WA 98208-5120</t>
  </si>
  <si>
    <t>Corey Emery 360.810.2858 | cemery@walottery.com</t>
  </si>
  <si>
    <t>Install per attached site map (site contact will arrange access)</t>
  </si>
  <si>
    <t>Yes</t>
  </si>
  <si>
    <t>PE-WAL3603/DVA3601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</si>
</sst>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2">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s>
  <borders count="46">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double">
        <color indexed="64"/>
      </left>
      <right/>
      <top style="hair">
        <color auto="1"/>
      </top>
      <bottom style="hair">
        <color auto="1"/>
      </bottom>
      <diagonal/>
    </border>
    <border>
      <left style="medium">
        <color auto="1"/>
      </left>
      <right/>
      <top/>
      <bottom/>
      <diagonal/>
    </border>
    <border>
      <left style="medium">
        <color auto="1"/>
      </left>
      <right style="hair">
        <color auto="1"/>
      </right>
      <top/>
      <bottom style="double">
        <color auto="1"/>
      </bottom>
      <diagonal/>
    </border>
    <border>
      <left style="medium">
        <color auto="1"/>
      </left>
      <right style="double">
        <color auto="1"/>
      </right>
      <top style="hair">
        <color auto="1"/>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top style="hair">
        <color auto="1"/>
      </top>
      <bottom/>
      <diagonal/>
    </border>
    <border>
      <left style="medium">
        <color indexed="64"/>
      </left>
      <right style="medium">
        <color indexed="64"/>
      </right>
      <top/>
      <bottom/>
      <diagonal/>
    </border>
    <border>
      <left style="medium">
        <color auto="1"/>
      </left>
      <right style="hair">
        <color auto="1"/>
      </right>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0" applyNumberFormat="0" applyFill="0" applyAlignment="0" applyProtection="0"/>
    <xf numFmtId="0" fontId="9" fillId="0" borderId="21" applyNumberFormat="0" applyFill="0" applyAlignment="0" applyProtection="0"/>
    <xf numFmtId="0" fontId="10" fillId="0" borderId="22"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3" applyNumberFormat="0" applyAlignment="0" applyProtection="0"/>
    <xf numFmtId="0" fontId="15" fillId="13" borderId="24" applyNumberFormat="0" applyAlignment="0" applyProtection="0"/>
    <xf numFmtId="0" fontId="16" fillId="13" borderId="23" applyNumberFormat="0" applyAlignment="0" applyProtection="0"/>
    <xf numFmtId="0" fontId="17" fillId="0" borderId="25" applyNumberFormat="0" applyFill="0" applyAlignment="0" applyProtection="0"/>
    <xf numFmtId="0" fontId="18" fillId="14" borderId="26" applyNumberFormat="0" applyAlignment="0" applyProtection="0"/>
    <xf numFmtId="0" fontId="19" fillId="0" borderId="0" applyNumberFormat="0" applyFill="0" applyBorder="0" applyAlignment="0" applyProtection="0"/>
    <xf numFmtId="0" fontId="1" fillId="15" borderId="27" applyNumberFormat="0" applyFont="0" applyAlignment="0" applyProtection="0"/>
    <xf numFmtId="0" fontId="20" fillId="0" borderId="0" applyNumberFormat="0" applyFill="0" applyBorder="0" applyAlignment="0" applyProtection="0"/>
    <xf numFmtId="0" fontId="21" fillId="0" borderId="28"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xf numFmtId="7" fontId="2" fillId="0" borderId="32">
      <alignment horizontal="center" vertical="top" wrapText="1"/>
    </xf>
    <xf numFmtId="7" fontId="2" fillId="41" borderId="35">
      <alignment horizontal="left" vertical="top" wrapText="1"/>
    </xf>
    <xf numFmtId="7" fontId="2" fillId="2" borderId="32">
      <alignment horizontal="left" vertical="top" wrapText="1"/>
    </xf>
    <xf numFmtId="7" fontId="2" fillId="40" borderId="35">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4"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6" xfId="0" applyFont="1" applyBorder="1" applyAlignment="1">
      <alignment horizontal="left" vertical="top" wrapText="1"/>
    </xf>
    <xf numFmtId="0" fontId="6" fillId="0" borderId="6"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3" xfId="2" applyNumberFormat="1" applyFont="1" applyBorder="1" applyAlignment="1">
      <alignment horizontal="left" vertical="top" wrapText="1"/>
    </xf>
    <xf numFmtId="164" fontId="4" fillId="0" borderId="3" xfId="1" applyNumberFormat="1" applyFont="1" applyBorder="1" applyAlignment="1">
      <alignment horizontal="left" vertical="top" wrapText="1"/>
    </xf>
    <xf numFmtId="0" fontId="4" fillId="4" borderId="7" xfId="0" applyFont="1" applyFill="1" applyBorder="1" applyAlignment="1">
      <alignment horizontal="left" vertical="top" wrapText="1"/>
    </xf>
    <xf numFmtId="0" fontId="2" fillId="7" borderId="31"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17" xfId="0" applyFont="1" applyFill="1" applyBorder="1" applyAlignment="1">
      <alignment horizontal="left" vertical="top" wrapText="1"/>
    </xf>
    <xf numFmtId="0" fontId="2" fillId="7" borderId="18" xfId="0" applyFont="1" applyFill="1" applyBorder="1" applyAlignment="1">
      <alignment horizontal="left" vertical="top" wrapText="1"/>
    </xf>
    <xf numFmtId="0" fontId="2" fillId="7" borderId="13" xfId="0" applyFont="1" applyFill="1" applyBorder="1" applyAlignment="1">
      <alignment horizontal="left" vertical="top" wrapText="1"/>
    </xf>
    <xf numFmtId="0" fontId="2" fillId="7" borderId="29" xfId="0" applyFont="1" applyFill="1" applyBorder="1" applyAlignment="1">
      <alignment horizontal="left" vertical="top" wrapText="1"/>
    </xf>
    <xf numFmtId="0" fontId="5" fillId="8" borderId="4" xfId="2" applyNumberFormat="1" applyFont="1" applyFill="1" applyBorder="1" applyAlignment="1">
      <alignment horizontal="left" vertical="top" wrapText="1"/>
    </xf>
    <xf numFmtId="164" fontId="5" fillId="8" borderId="4" xfId="1" applyNumberFormat="1" applyFont="1" applyFill="1" applyBorder="1" applyAlignment="1">
      <alignment horizontal="left" vertical="top" wrapText="1"/>
    </xf>
    <xf numFmtId="164" fontId="2" fillId="7" borderId="13" xfId="0" applyNumberFormat="1" applyFont="1" applyFill="1" applyBorder="1" applyAlignment="1">
      <alignment horizontal="left" vertical="top" wrapText="1"/>
    </xf>
    <xf numFmtId="0" fontId="2" fillId="7" borderId="13" xfId="0" applyNumberFormat="1" applyFont="1" applyFill="1" applyBorder="1" applyAlignment="1">
      <alignment horizontal="left" vertical="top" wrapText="1"/>
    </xf>
    <xf numFmtId="0" fontId="2" fillId="4" borderId="13" xfId="0" applyFont="1" applyFill="1" applyBorder="1" applyAlignment="1">
      <alignment horizontal="left" vertical="top" wrapText="1"/>
    </xf>
    <xf numFmtId="164" fontId="2" fillId="4" borderId="13" xfId="0" applyNumberFormat="1" applyFont="1" applyFill="1" applyBorder="1" applyAlignment="1">
      <alignment horizontal="left" vertical="top" wrapText="1"/>
    </xf>
    <xf numFmtId="0" fontId="2" fillId="4" borderId="13"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3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9"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30"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0" borderId="33" xfId="1" applyNumberFormat="1" applyFont="1" applyBorder="1" applyAlignment="1">
      <alignment horizontal="left" vertical="top" wrapText="1"/>
    </xf>
    <xf numFmtId="164" fontId="5" fillId="8" borderId="34" xfId="1" applyNumberFormat="1" applyFont="1" applyFill="1" applyBorder="1" applyAlignment="1">
      <alignment horizontal="left" vertical="top" wrapText="1"/>
    </xf>
    <xf numFmtId="0" fontId="4" fillId="0" borderId="36" xfId="1" applyNumberFormat="1" applyFont="1" applyBorder="1" applyAlignment="1">
      <alignment horizontal="left" vertical="top" wrapText="1"/>
    </xf>
    <xf numFmtId="164" fontId="5" fillId="8" borderId="32" xfId="1" applyNumberFormat="1" applyFont="1" applyFill="1" applyBorder="1" applyAlignment="1">
      <alignment horizontal="left" vertical="top" wrapText="1"/>
    </xf>
    <xf numFmtId="7" fontId="2" fillId="0" borderId="35" xfId="1" applyNumberFormat="1"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3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2" fillId="0" borderId="4" xfId="2" applyNumberFormat="1" applyFont="1" applyFill="1" applyBorder="1" applyAlignment="1">
      <alignment horizontal="left" vertical="top" wrapText="1"/>
    </xf>
    <xf numFmtId="7" fontId="2" fillId="0" borderId="4" xfId="1"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2" xfId="1" applyNumberFormat="1" applyFont="1" applyFill="1" applyBorder="1" applyAlignment="1">
      <alignment horizontal="left" vertical="top" wrapText="1"/>
    </xf>
    <xf numFmtId="7" fontId="2" fillId="0" borderId="32" xfId="1" applyNumberFormat="1" applyFont="1" applyFill="1" applyBorder="1" applyAlignment="1">
      <alignment horizontal="center" vertical="top" wrapText="1"/>
    </xf>
    <xf numFmtId="0" fontId="2" fillId="2" borderId="4" xfId="2" applyNumberFormat="1" applyFont="1" applyFill="1" applyBorder="1" applyAlignment="1">
      <alignment horizontal="left" vertical="top" wrapText="1"/>
    </xf>
    <xf numFmtId="7" fontId="2" fillId="2" borderId="4" xfId="1" applyNumberFormat="1" applyFont="1" applyFill="1" applyBorder="1" applyAlignment="1">
      <alignment horizontal="left" vertical="top" wrapText="1"/>
    </xf>
    <xf numFmtId="7" fontId="2" fillId="2" borderId="9" xfId="1" applyNumberFormat="1" applyFont="1" applyFill="1" applyBorder="1" applyAlignment="1">
      <alignment horizontal="left" vertical="top" wrapText="1"/>
    </xf>
    <xf numFmtId="7" fontId="2" fillId="2" borderId="19" xfId="1" applyNumberFormat="1" applyFont="1" applyFill="1" applyBorder="1" applyAlignment="1">
      <alignment horizontal="center" vertical="top" wrapText="1"/>
    </xf>
    <xf numFmtId="7" fontId="2" fillId="2" borderId="3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7" fontId="2" fillId="40" borderId="37" xfId="1" applyNumberFormat="1" applyFont="1" applyFill="1" applyBorder="1" applyAlignment="1">
      <alignment horizontal="center" vertical="top" wrapText="1"/>
    </xf>
    <xf numFmtId="7" fontId="2" fillId="40" borderId="35" xfId="1" applyNumberFormat="1" applyFont="1" applyFill="1" applyBorder="1" applyAlignment="1">
      <alignment horizontal="left" vertical="top" wrapText="1"/>
    </xf>
    <xf numFmtId="7" fontId="2" fillId="41" borderId="35" xfId="1" applyNumberFormat="1" applyFont="1" applyFill="1" applyBorder="1" applyAlignment="1">
      <alignment horizontal="left" vertical="top" wrapText="1"/>
    </xf>
    <xf numFmtId="7" fontId="2" fillId="41" borderId="32" xfId="1" applyNumberFormat="1" applyFont="1" applyFill="1" applyBorder="1" applyAlignment="1">
      <alignment horizontal="left" vertical="top" wrapText="1"/>
    </xf>
    <xf numFmtId="7" fontId="2" fillId="40" borderId="32" xfId="1" applyNumberFormat="1" applyFont="1" applyFill="1" applyBorder="1" applyAlignment="1">
      <alignment horizontal="left" vertical="top" wrapText="1"/>
    </xf>
    <xf numFmtId="0" fontId="2" fillId="0" borderId="38" xfId="2" applyNumberFormat="1" applyFont="1" applyBorder="1" applyAlignment="1">
      <alignment horizontal="left" vertical="top" wrapText="1"/>
    </xf>
    <xf numFmtId="0" fontId="4" fillId="0" borderId="39" xfId="2" applyNumberFormat="1" applyFont="1" applyBorder="1" applyAlignment="1">
      <alignment horizontal="left" vertical="top" wrapText="1"/>
    </xf>
    <xf numFmtId="0" fontId="5" fillId="8" borderId="8" xfId="2" applyNumberFormat="1" applyFont="1" applyFill="1" applyBorder="1" applyAlignment="1">
      <alignment horizontal="left" vertical="top" wrapText="1"/>
    </xf>
    <xf numFmtId="0" fontId="2" fillId="0" borderId="8" xfId="2" applyNumberFormat="1" applyFont="1" applyFill="1" applyBorder="1" applyAlignment="1">
      <alignment horizontal="left" vertical="top" wrapText="1"/>
    </xf>
    <xf numFmtId="0" fontId="2" fillId="2" borderId="8" xfId="2" applyNumberFormat="1" applyFont="1" applyFill="1" applyBorder="1" applyAlignment="1">
      <alignment horizontal="left" vertical="top" wrapText="1"/>
    </xf>
    <xf numFmtId="0" fontId="4" fillId="2" borderId="7" xfId="0" applyFont="1" applyFill="1" applyBorder="1" applyAlignment="1">
      <alignment horizontal="left" vertical="top" wrapText="1"/>
    </xf>
    <xf numFmtId="7" fontId="2" fillId="0" borderId="40" xfId="44" applyBorder="1">
      <alignment horizontal="center" vertical="top" wrapText="1"/>
    </xf>
    <xf numFmtId="7" fontId="2" fillId="41" borderId="32" xfId="45" applyBorder="1">
      <alignment horizontal="left" vertical="top" wrapText="1"/>
    </xf>
    <xf numFmtId="0" fontId="2" fillId="4" borderId="41" xfId="0" applyFont="1" applyFill="1" applyBorder="1" applyAlignment="1">
      <alignment horizontal="left" vertical="top" wrapText="1"/>
    </xf>
    <xf numFmtId="7" fontId="2" fillId="2" borderId="40" xfId="46" applyBorder="1">
      <alignment horizontal="left" vertical="top" wrapText="1"/>
    </xf>
    <xf numFmtId="7" fontId="2" fillId="2" borderId="32" xfId="46" applyBorder="1">
      <alignment horizontal="left" vertical="top" wrapText="1"/>
    </xf>
    <xf numFmtId="0" fontId="2" fillId="4" borderId="42" xfId="0" applyFont="1" applyFill="1" applyBorder="1" applyAlignment="1">
      <alignment horizontal="left" vertical="top" wrapText="1"/>
    </xf>
    <xf numFmtId="7" fontId="2" fillId="0" borderId="32" xfId="44" applyBorder="1">
      <alignment horizontal="center" vertical="top" wrapText="1"/>
    </xf>
    <xf numFmtId="7" fontId="2" fillId="41" borderId="40" xfId="45" applyBorder="1">
      <alignment horizontal="left" vertical="top" wrapText="1"/>
    </xf>
    <xf numFmtId="7" fontId="2" fillId="40" borderId="40" xfId="47" applyBorder="1">
      <alignment horizontal="left" vertical="top" wrapText="1"/>
    </xf>
    <xf numFmtId="7" fontId="2" fillId="40" borderId="32" xfId="47" applyBorder="1">
      <alignment horizontal="left" vertical="top" wrapText="1"/>
    </xf>
    <xf numFmtId="0" fontId="2" fillId="0" borderId="4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2"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2" fillId="4" borderId="2" xfId="0" applyFont="1" applyFill="1" applyBorder="1" applyAlignment="1">
      <alignment horizontal="left" vertical="top" wrapText="1"/>
    </xf>
    <xf numFmtId="0" fontId="4" fillId="0" borderId="0" xfId="0" applyFont="1" applyAlignment="1">
      <alignment horizontal="left" vertical="top" wrapText="1"/>
    </xf>
    <xf numFmtId="0" fontId="4" fillId="2" borderId="14"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7"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6" borderId="11" xfId="0" applyFont="1" applyFill="1" applyBorder="1" applyAlignment="1">
      <alignment horizontal="left" vertical="top" wrapText="1"/>
    </xf>
    <xf numFmtId="7" fontId="2" fillId="0" borderId="32" xfId="44" applyFill="1" applyBorder="1">
      <alignment horizontal="center"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6" xr:uid="{00000000-0005-0000-0000-000025000000}"/>
    <cellStyle name="MRC White" xfId="44" xr:uid="{00000000-0005-0000-0000-000026000000}"/>
    <cellStyle name="Neutral" xfId="10" builtinId="28" customBuiltin="1"/>
    <cellStyle name="Normal" xfId="0" builtinId="0"/>
    <cellStyle name="Note" xfId="17" builtinId="10" customBuiltin="1"/>
    <cellStyle name="Output" xfId="12" builtinId="21" customBuiltin="1"/>
    <cellStyle name="Shaded" xfId="45"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topLeftCell="E1" zoomScale="80" zoomScaleNormal="80" workbookViewId="0">
      <selection activeCell="Q10" sqref="Q1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21" style="92" customWidth="1"/>
    <col min="14" max="14" width="21" style="3" customWidth="1"/>
    <col min="15" max="15" width="12.140625" style="4" customWidth="1"/>
    <col min="16" max="16" width="12.85546875" style="4" bestFit="1" customWidth="1"/>
    <col min="17" max="17" width="18.140625" style="4" customWidth="1"/>
    <col min="18" max="18" width="22" style="4" customWidth="1"/>
    <col min="19" max="19" width="9.42578125" style="45" customWidth="1"/>
    <col min="20" max="20" width="11.85546875" style="45" customWidth="1"/>
    <col min="21" max="21" width="9.42578125" style="2" customWidth="1"/>
    <col min="22" max="16384" width="8.85546875" style="2"/>
  </cols>
  <sheetData>
    <row r="1" spans="1:22" ht="52.9" customHeight="1" thickBot="1" x14ac:dyDescent="0.3">
      <c r="A1" s="114" t="s">
        <v>115</v>
      </c>
      <c r="B1" s="114"/>
      <c r="C1" s="114"/>
      <c r="D1" s="114"/>
      <c r="E1" s="114"/>
      <c r="F1" s="114"/>
      <c r="G1" s="114"/>
      <c r="H1" s="114"/>
      <c r="I1" s="114"/>
      <c r="J1" s="114"/>
      <c r="K1" s="114"/>
      <c r="S1" s="5"/>
      <c r="T1" s="5"/>
    </row>
    <row r="2" spans="1:22" ht="52.9" customHeight="1" thickBot="1" x14ac:dyDescent="0.3">
      <c r="A2" s="6"/>
      <c r="B2" s="7" t="s">
        <v>1</v>
      </c>
      <c r="C2" s="8"/>
      <c r="D2" s="8"/>
      <c r="E2" s="8"/>
      <c r="F2" s="8"/>
      <c r="G2" s="8"/>
      <c r="H2" s="8"/>
      <c r="I2" s="8"/>
      <c r="J2" s="8"/>
      <c r="K2" s="9"/>
      <c r="L2" s="10"/>
      <c r="M2" s="115" t="s">
        <v>34</v>
      </c>
      <c r="N2" s="116"/>
      <c r="O2" s="116"/>
      <c r="P2" s="116"/>
      <c r="Q2" s="53"/>
      <c r="R2" s="97"/>
      <c r="S2" s="11"/>
      <c r="T2" s="11"/>
    </row>
    <row r="3" spans="1:22" s="17" customFormat="1" ht="39.75" customHeight="1" thickBot="1" x14ac:dyDescent="0.3">
      <c r="A3" s="12"/>
      <c r="B3" s="13"/>
      <c r="C3" s="14"/>
      <c r="D3" s="14"/>
      <c r="E3" s="14"/>
      <c r="F3" s="14"/>
      <c r="G3" s="14"/>
      <c r="H3" s="14"/>
      <c r="I3" s="121" t="s">
        <v>15</v>
      </c>
      <c r="J3" s="122"/>
      <c r="K3" s="15"/>
      <c r="L3" s="16"/>
      <c r="M3" s="117"/>
      <c r="N3" s="118"/>
      <c r="O3" s="118"/>
      <c r="P3" s="118"/>
      <c r="Q3" s="119" t="s">
        <v>28</v>
      </c>
      <c r="R3" s="120"/>
      <c r="S3" s="123" t="s">
        <v>21</v>
      </c>
      <c r="T3" s="123"/>
      <c r="U3" s="123"/>
      <c r="V3" s="123"/>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93" t="s">
        <v>24</v>
      </c>
      <c r="N4" s="24" t="s">
        <v>27</v>
      </c>
      <c r="O4" s="25" t="s">
        <v>22</v>
      </c>
      <c r="P4" s="25" t="s">
        <v>23</v>
      </c>
      <c r="Q4" s="54" t="s">
        <v>25</v>
      </c>
      <c r="R4" s="56" t="s">
        <v>26</v>
      </c>
      <c r="S4" s="26" t="s">
        <v>18</v>
      </c>
      <c r="T4" s="26" t="s">
        <v>19</v>
      </c>
      <c r="U4" s="26" t="s">
        <v>17</v>
      </c>
      <c r="V4" s="26" t="s">
        <v>20</v>
      </c>
    </row>
    <row r="5" spans="1:22" ht="78.75" customHeight="1" thickTop="1" x14ac:dyDescent="0.25">
      <c r="A5" s="6">
        <v>1</v>
      </c>
      <c r="B5" s="27" t="s">
        <v>6</v>
      </c>
      <c r="C5" s="28" t="s">
        <v>7</v>
      </c>
      <c r="D5" s="28" t="s">
        <v>8</v>
      </c>
      <c r="E5" s="28" t="s">
        <v>0</v>
      </c>
      <c r="F5" s="28" t="s">
        <v>9</v>
      </c>
      <c r="G5" s="28">
        <v>120</v>
      </c>
      <c r="H5" s="29" t="s">
        <v>10</v>
      </c>
      <c r="I5" s="30">
        <v>10</v>
      </c>
      <c r="J5" s="31">
        <v>90</v>
      </c>
      <c r="K5" s="32" t="s">
        <v>13</v>
      </c>
      <c r="L5" s="10"/>
      <c r="M5" s="94">
        <v>20</v>
      </c>
      <c r="N5" s="33" t="s">
        <v>12</v>
      </c>
      <c r="O5" s="34">
        <v>500</v>
      </c>
      <c r="P5" s="34">
        <v>1000</v>
      </c>
      <c r="Q5" s="55">
        <v>1000</v>
      </c>
      <c r="R5" s="57">
        <v>1800</v>
      </c>
      <c r="S5" s="31">
        <f t="shared" ref="S5:S48" si="0">IF(ISBLANK(M5),G5,M5)</f>
        <v>20</v>
      </c>
      <c r="T5" s="35">
        <f t="shared" ref="T5" si="1">24*O5+P5</f>
        <v>13000</v>
      </c>
      <c r="U5" s="36">
        <f>I5</f>
        <v>10</v>
      </c>
      <c r="V5" s="36">
        <f>J5</f>
        <v>90</v>
      </c>
    </row>
    <row r="6" spans="1:22" ht="47.25" x14ac:dyDescent="0.25">
      <c r="A6" s="6">
        <v>2</v>
      </c>
      <c r="B6" s="47" t="s">
        <v>35</v>
      </c>
      <c r="C6" s="48" t="s">
        <v>36</v>
      </c>
      <c r="D6" s="48" t="s">
        <v>37</v>
      </c>
      <c r="E6" s="48" t="s">
        <v>38</v>
      </c>
      <c r="F6" s="48" t="s">
        <v>9</v>
      </c>
      <c r="G6" s="48">
        <v>150</v>
      </c>
      <c r="H6" s="49" t="s">
        <v>39</v>
      </c>
      <c r="I6" s="50">
        <v>5</v>
      </c>
      <c r="J6" s="51">
        <v>95</v>
      </c>
      <c r="K6" s="52"/>
      <c r="L6" s="10"/>
      <c r="M6" s="95"/>
      <c r="N6" s="76"/>
      <c r="O6" s="77"/>
      <c r="P6" s="78">
        <v>0</v>
      </c>
      <c r="Q6" s="58"/>
      <c r="R6" s="79"/>
      <c r="S6" s="37">
        <f t="shared" si="0"/>
        <v>150</v>
      </c>
      <c r="T6" s="38">
        <f t="shared" ref="T6:T24" si="2">24*O6+P6</f>
        <v>0</v>
      </c>
      <c r="U6" s="39">
        <f t="shared" ref="U6:U24" si="3">I6</f>
        <v>5</v>
      </c>
      <c r="V6" s="39">
        <f t="shared" ref="V6:V24" si="4">J6</f>
        <v>95</v>
      </c>
    </row>
    <row r="7" spans="1:22" ht="47.25" x14ac:dyDescent="0.25">
      <c r="A7" s="6">
        <v>3</v>
      </c>
      <c r="B7" s="40" t="s">
        <v>35</v>
      </c>
      <c r="C7" s="41" t="s">
        <v>36</v>
      </c>
      <c r="D7" s="41" t="s">
        <v>37</v>
      </c>
      <c r="E7" s="41" t="s">
        <v>38</v>
      </c>
      <c r="F7" s="41" t="s">
        <v>9</v>
      </c>
      <c r="G7" s="41">
        <v>150</v>
      </c>
      <c r="H7" s="42" t="s">
        <v>31</v>
      </c>
      <c r="I7" s="46">
        <v>5</v>
      </c>
      <c r="J7" s="43">
        <v>95</v>
      </c>
      <c r="K7" s="44"/>
      <c r="L7" s="10"/>
      <c r="M7" s="96"/>
      <c r="N7" s="81"/>
      <c r="O7" s="82"/>
      <c r="P7" s="83">
        <v>0</v>
      </c>
      <c r="Q7" s="84"/>
      <c r="R7" s="87" t="s">
        <v>33</v>
      </c>
      <c r="S7" s="44">
        <f t="shared" si="0"/>
        <v>150</v>
      </c>
      <c r="T7" s="38">
        <f t="shared" si="2"/>
        <v>0</v>
      </c>
      <c r="U7" s="39">
        <f t="shared" si="3"/>
        <v>5</v>
      </c>
      <c r="V7" s="39">
        <f t="shared" si="4"/>
        <v>95</v>
      </c>
    </row>
    <row r="8" spans="1:22" ht="47.25" x14ac:dyDescent="0.25">
      <c r="A8" s="6">
        <v>4</v>
      </c>
      <c r="B8" s="47" t="s">
        <v>40</v>
      </c>
      <c r="C8" s="48" t="s">
        <v>41</v>
      </c>
      <c r="D8" s="48" t="s">
        <v>42</v>
      </c>
      <c r="E8" s="48" t="s">
        <v>43</v>
      </c>
      <c r="F8" s="48" t="s">
        <v>9</v>
      </c>
      <c r="G8" s="48">
        <v>150</v>
      </c>
      <c r="H8" s="49" t="s">
        <v>10</v>
      </c>
      <c r="I8" s="50">
        <v>5</v>
      </c>
      <c r="J8" s="51">
        <v>95</v>
      </c>
      <c r="K8" s="52"/>
      <c r="L8" s="10"/>
      <c r="M8" s="95"/>
      <c r="N8" s="76"/>
      <c r="O8" s="77"/>
      <c r="P8" s="78">
        <v>0</v>
      </c>
      <c r="Q8" s="58"/>
      <c r="R8" s="80" t="s">
        <v>114</v>
      </c>
      <c r="S8" s="37">
        <f t="shared" si="0"/>
        <v>150</v>
      </c>
      <c r="T8" s="38">
        <f t="shared" si="2"/>
        <v>0</v>
      </c>
      <c r="U8" s="39">
        <f t="shared" si="3"/>
        <v>5</v>
      </c>
      <c r="V8" s="39">
        <f t="shared" si="4"/>
        <v>95</v>
      </c>
    </row>
    <row r="9" spans="1:22" ht="47.25" x14ac:dyDescent="0.25">
      <c r="A9" s="6">
        <v>5</v>
      </c>
      <c r="B9" s="59" t="s">
        <v>44</v>
      </c>
      <c r="C9" s="60" t="s">
        <v>45</v>
      </c>
      <c r="D9" s="60" t="s">
        <v>46</v>
      </c>
      <c r="E9" s="60" t="s">
        <v>43</v>
      </c>
      <c r="F9" s="60" t="s">
        <v>9</v>
      </c>
      <c r="G9" s="60">
        <v>150</v>
      </c>
      <c r="H9" s="61" t="s">
        <v>30</v>
      </c>
      <c r="I9" s="62">
        <v>5</v>
      </c>
      <c r="J9" s="63">
        <v>95</v>
      </c>
      <c r="K9" s="64"/>
      <c r="L9" s="10"/>
      <c r="M9" s="96">
        <v>150</v>
      </c>
      <c r="N9" s="81" t="s">
        <v>12</v>
      </c>
      <c r="O9" s="82">
        <v>812.5</v>
      </c>
      <c r="P9" s="83">
        <v>17500</v>
      </c>
      <c r="Q9" s="88" t="s">
        <v>33</v>
      </c>
      <c r="R9" s="86">
        <v>2250</v>
      </c>
      <c r="S9" s="37">
        <f t="shared" si="0"/>
        <v>150</v>
      </c>
      <c r="T9" s="38">
        <f t="shared" si="2"/>
        <v>37000</v>
      </c>
      <c r="U9" s="39">
        <f t="shared" si="3"/>
        <v>5</v>
      </c>
      <c r="V9" s="39">
        <f t="shared" si="4"/>
        <v>95</v>
      </c>
    </row>
    <row r="10" spans="1:22" ht="47.25" x14ac:dyDescent="0.25">
      <c r="A10" s="6">
        <v>6</v>
      </c>
      <c r="B10" s="65" t="s">
        <v>47</v>
      </c>
      <c r="C10" s="66" t="s">
        <v>48</v>
      </c>
      <c r="D10" s="66" t="s">
        <v>49</v>
      </c>
      <c r="E10" s="66" t="s">
        <v>50</v>
      </c>
      <c r="F10" s="66" t="s">
        <v>9</v>
      </c>
      <c r="G10" s="66">
        <v>150</v>
      </c>
      <c r="H10" s="67" t="s">
        <v>30</v>
      </c>
      <c r="I10" s="68">
        <v>5</v>
      </c>
      <c r="J10" s="69">
        <v>95</v>
      </c>
      <c r="K10" s="70"/>
      <c r="L10" s="10"/>
      <c r="M10" s="95"/>
      <c r="N10" s="76"/>
      <c r="O10" s="77"/>
      <c r="P10" s="78">
        <v>0</v>
      </c>
      <c r="Q10" s="89" t="s">
        <v>33</v>
      </c>
      <c r="R10" s="79"/>
      <c r="S10" s="37">
        <f t="shared" si="0"/>
        <v>150</v>
      </c>
      <c r="T10" s="38">
        <f t="shared" si="2"/>
        <v>0</v>
      </c>
      <c r="U10" s="39">
        <f t="shared" si="3"/>
        <v>5</v>
      </c>
      <c r="V10" s="39">
        <f t="shared" si="4"/>
        <v>95</v>
      </c>
    </row>
    <row r="11" spans="1:22" ht="204.75" x14ac:dyDescent="0.25">
      <c r="A11" s="6">
        <v>7</v>
      </c>
      <c r="B11" s="59" t="s">
        <v>51</v>
      </c>
      <c r="C11" s="60" t="s">
        <v>52</v>
      </c>
      <c r="D11" s="41" t="s">
        <v>53</v>
      </c>
      <c r="E11" s="60" t="s">
        <v>54</v>
      </c>
      <c r="F11" s="60" t="s">
        <v>32</v>
      </c>
      <c r="G11" s="60">
        <v>250</v>
      </c>
      <c r="H11" s="61" t="s">
        <v>30</v>
      </c>
      <c r="I11" s="62">
        <v>30</v>
      </c>
      <c r="J11" s="63">
        <v>70</v>
      </c>
      <c r="K11" s="44" t="s">
        <v>55</v>
      </c>
      <c r="L11" s="10"/>
      <c r="M11" s="96"/>
      <c r="N11" s="81"/>
      <c r="O11" s="82"/>
      <c r="P11" s="83">
        <v>0</v>
      </c>
      <c r="Q11" s="88" t="s">
        <v>33</v>
      </c>
      <c r="R11" s="86"/>
      <c r="S11" s="37">
        <f t="shared" si="0"/>
        <v>250</v>
      </c>
      <c r="T11" s="38">
        <f t="shared" si="2"/>
        <v>0</v>
      </c>
      <c r="U11" s="39">
        <f t="shared" si="3"/>
        <v>30</v>
      </c>
      <c r="V11" s="39">
        <f t="shared" si="4"/>
        <v>70</v>
      </c>
    </row>
    <row r="12" spans="1:22" ht="78.75" x14ac:dyDescent="0.25">
      <c r="A12" s="6">
        <v>8</v>
      </c>
      <c r="B12" s="65" t="s">
        <v>56</v>
      </c>
      <c r="C12" s="66" t="s">
        <v>57</v>
      </c>
      <c r="D12" s="66" t="s">
        <v>58</v>
      </c>
      <c r="E12" s="66" t="s">
        <v>59</v>
      </c>
      <c r="F12" s="66" t="s">
        <v>32</v>
      </c>
      <c r="G12" s="66">
        <v>150</v>
      </c>
      <c r="H12" s="67" t="s">
        <v>30</v>
      </c>
      <c r="I12" s="68">
        <v>5</v>
      </c>
      <c r="J12" s="69">
        <v>95</v>
      </c>
      <c r="K12" s="70"/>
      <c r="L12" s="10"/>
      <c r="M12" s="95"/>
      <c r="N12" s="76"/>
      <c r="O12" s="77"/>
      <c r="P12" s="78">
        <v>0</v>
      </c>
      <c r="Q12" s="89" t="s">
        <v>33</v>
      </c>
      <c r="R12" s="79"/>
      <c r="S12" s="37">
        <f t="shared" si="0"/>
        <v>150</v>
      </c>
      <c r="T12" s="38">
        <f t="shared" si="2"/>
        <v>0</v>
      </c>
      <c r="U12" s="39">
        <f t="shared" si="3"/>
        <v>5</v>
      </c>
      <c r="V12" s="39">
        <f t="shared" si="4"/>
        <v>95</v>
      </c>
    </row>
    <row r="13" spans="1:22" ht="204.75" x14ac:dyDescent="0.25">
      <c r="A13" s="6">
        <v>9</v>
      </c>
      <c r="B13" s="40" t="s">
        <v>60</v>
      </c>
      <c r="C13" s="41" t="s">
        <v>61</v>
      </c>
      <c r="D13" s="41" t="s">
        <v>62</v>
      </c>
      <c r="E13" s="41" t="s">
        <v>63</v>
      </c>
      <c r="F13" s="41" t="s">
        <v>32</v>
      </c>
      <c r="G13" s="41">
        <v>150</v>
      </c>
      <c r="H13" s="42" t="s">
        <v>30</v>
      </c>
      <c r="I13" s="46">
        <v>5</v>
      </c>
      <c r="J13" s="43">
        <v>95</v>
      </c>
      <c r="K13" s="44" t="s">
        <v>55</v>
      </c>
      <c r="L13" s="10"/>
      <c r="M13" s="96"/>
      <c r="N13" s="81"/>
      <c r="O13" s="82"/>
      <c r="P13" s="83">
        <v>0</v>
      </c>
      <c r="Q13" s="88" t="s">
        <v>33</v>
      </c>
      <c r="R13" s="86"/>
      <c r="S13" s="37">
        <f t="shared" si="0"/>
        <v>150</v>
      </c>
      <c r="T13" s="38">
        <f t="shared" si="2"/>
        <v>0</v>
      </c>
      <c r="U13" s="39">
        <f t="shared" si="3"/>
        <v>5</v>
      </c>
      <c r="V13" s="39">
        <f t="shared" si="4"/>
        <v>95</v>
      </c>
    </row>
    <row r="14" spans="1:22" ht="141.75" x14ac:dyDescent="0.25">
      <c r="A14" s="6">
        <v>10</v>
      </c>
      <c r="B14" s="65" t="s">
        <v>64</v>
      </c>
      <c r="C14" s="66" t="s">
        <v>65</v>
      </c>
      <c r="D14" s="66" t="s">
        <v>66</v>
      </c>
      <c r="E14" s="66" t="s">
        <v>67</v>
      </c>
      <c r="F14" s="66" t="s">
        <v>32</v>
      </c>
      <c r="G14" s="66">
        <v>150</v>
      </c>
      <c r="H14" s="67" t="s">
        <v>30</v>
      </c>
      <c r="I14" s="68">
        <v>5</v>
      </c>
      <c r="J14" s="69">
        <v>95</v>
      </c>
      <c r="K14" s="70" t="s">
        <v>68</v>
      </c>
      <c r="L14" s="10"/>
      <c r="M14" s="95"/>
      <c r="N14" s="76"/>
      <c r="O14" s="77"/>
      <c r="P14" s="78">
        <v>0</v>
      </c>
      <c r="Q14" s="89" t="s">
        <v>33</v>
      </c>
      <c r="R14" s="79"/>
      <c r="S14" s="37">
        <f t="shared" si="0"/>
        <v>150</v>
      </c>
      <c r="T14" s="38">
        <f t="shared" si="2"/>
        <v>0</v>
      </c>
      <c r="U14" s="39">
        <f t="shared" si="3"/>
        <v>5</v>
      </c>
      <c r="V14" s="39">
        <f t="shared" si="4"/>
        <v>95</v>
      </c>
    </row>
    <row r="15" spans="1:22" ht="94.5" x14ac:dyDescent="0.25">
      <c r="A15" s="6">
        <v>11</v>
      </c>
      <c r="B15" s="40" t="s">
        <v>69</v>
      </c>
      <c r="C15" s="41" t="s">
        <v>70</v>
      </c>
      <c r="D15" s="41" t="s">
        <v>71</v>
      </c>
      <c r="E15" s="41" t="s">
        <v>72</v>
      </c>
      <c r="F15" s="60" t="s">
        <v>9</v>
      </c>
      <c r="G15" s="41">
        <v>120</v>
      </c>
      <c r="H15" s="42" t="s">
        <v>30</v>
      </c>
      <c r="I15" s="46">
        <v>5</v>
      </c>
      <c r="J15" s="43">
        <v>95</v>
      </c>
      <c r="K15" s="44"/>
      <c r="L15" s="10"/>
      <c r="M15" s="96">
        <v>60</v>
      </c>
      <c r="N15" s="81" t="s">
        <v>12</v>
      </c>
      <c r="O15" s="82">
        <v>625</v>
      </c>
      <c r="P15" s="83">
        <v>4375</v>
      </c>
      <c r="Q15" s="88" t="s">
        <v>33</v>
      </c>
      <c r="R15" s="86">
        <v>2250</v>
      </c>
      <c r="S15" s="37">
        <f t="shared" si="0"/>
        <v>60</v>
      </c>
      <c r="T15" s="38">
        <f t="shared" si="2"/>
        <v>19375</v>
      </c>
      <c r="U15" s="39">
        <f t="shared" si="3"/>
        <v>5</v>
      </c>
      <c r="V15" s="39">
        <f t="shared" si="4"/>
        <v>95</v>
      </c>
    </row>
    <row r="16" spans="1:22" ht="157.5" x14ac:dyDescent="0.25">
      <c r="A16" s="6">
        <v>12</v>
      </c>
      <c r="B16" s="71" t="s">
        <v>73</v>
      </c>
      <c r="C16" s="72" t="s">
        <v>74</v>
      </c>
      <c r="D16" s="66" t="s">
        <v>75</v>
      </c>
      <c r="E16" s="72" t="s">
        <v>76</v>
      </c>
      <c r="F16" s="72" t="s">
        <v>32</v>
      </c>
      <c r="G16" s="72">
        <v>150</v>
      </c>
      <c r="H16" s="73" t="s">
        <v>77</v>
      </c>
      <c r="I16" s="74">
        <v>5</v>
      </c>
      <c r="J16" s="75">
        <v>95</v>
      </c>
      <c r="K16" s="70" t="s">
        <v>78</v>
      </c>
      <c r="L16" s="10"/>
      <c r="M16" s="95"/>
      <c r="N16" s="76"/>
      <c r="O16" s="77"/>
      <c r="P16" s="78">
        <v>0</v>
      </c>
      <c r="Q16" s="58"/>
      <c r="R16" s="90" t="s">
        <v>33</v>
      </c>
      <c r="S16" s="37">
        <f t="shared" si="0"/>
        <v>150</v>
      </c>
      <c r="T16" s="38">
        <f t="shared" si="2"/>
        <v>0</v>
      </c>
      <c r="U16" s="39">
        <f t="shared" si="3"/>
        <v>5</v>
      </c>
      <c r="V16" s="39">
        <f t="shared" si="4"/>
        <v>95</v>
      </c>
    </row>
    <row r="17" spans="1:22" ht="110.25" x14ac:dyDescent="0.25">
      <c r="A17" s="6">
        <v>13</v>
      </c>
      <c r="B17" s="40" t="s">
        <v>79</v>
      </c>
      <c r="C17" s="41" t="s">
        <v>80</v>
      </c>
      <c r="D17" s="41" t="s">
        <v>81</v>
      </c>
      <c r="E17" s="41" t="s">
        <v>82</v>
      </c>
      <c r="F17" s="41" t="s">
        <v>32</v>
      </c>
      <c r="G17" s="41">
        <v>150</v>
      </c>
      <c r="H17" s="42" t="s">
        <v>30</v>
      </c>
      <c r="I17" s="46">
        <v>5</v>
      </c>
      <c r="J17" s="43">
        <v>95</v>
      </c>
      <c r="K17" s="44" t="s">
        <v>83</v>
      </c>
      <c r="L17" s="10"/>
      <c r="M17" s="96"/>
      <c r="N17" s="81"/>
      <c r="O17" s="82"/>
      <c r="P17" s="83">
        <v>0</v>
      </c>
      <c r="Q17" s="88" t="s">
        <v>33</v>
      </c>
      <c r="R17" s="86"/>
      <c r="S17" s="37">
        <f t="shared" si="0"/>
        <v>150</v>
      </c>
      <c r="T17" s="38">
        <f t="shared" si="2"/>
        <v>0</v>
      </c>
      <c r="U17" s="39">
        <f t="shared" si="3"/>
        <v>5</v>
      </c>
      <c r="V17" s="39">
        <f t="shared" si="4"/>
        <v>95</v>
      </c>
    </row>
    <row r="18" spans="1:22" ht="346.5" x14ac:dyDescent="0.25">
      <c r="A18" s="6">
        <v>14</v>
      </c>
      <c r="B18" s="65" t="s">
        <v>84</v>
      </c>
      <c r="C18" s="66" t="s">
        <v>85</v>
      </c>
      <c r="D18" s="66" t="s">
        <v>86</v>
      </c>
      <c r="E18" s="66" t="s">
        <v>87</v>
      </c>
      <c r="F18" s="66" t="s">
        <v>32</v>
      </c>
      <c r="G18" s="72">
        <v>250</v>
      </c>
      <c r="H18" s="73" t="s">
        <v>30</v>
      </c>
      <c r="I18" s="74">
        <v>30</v>
      </c>
      <c r="J18" s="75">
        <v>70</v>
      </c>
      <c r="K18" s="70" t="s">
        <v>88</v>
      </c>
      <c r="L18" s="10"/>
      <c r="M18" s="95"/>
      <c r="N18" s="76"/>
      <c r="O18" s="77"/>
      <c r="P18" s="78">
        <v>0</v>
      </c>
      <c r="Q18" s="89" t="s">
        <v>33</v>
      </c>
      <c r="R18" s="79"/>
      <c r="S18" s="37">
        <f t="shared" si="0"/>
        <v>250</v>
      </c>
      <c r="T18" s="38">
        <f t="shared" si="2"/>
        <v>0</v>
      </c>
      <c r="U18" s="39">
        <f t="shared" si="3"/>
        <v>30</v>
      </c>
      <c r="V18" s="39">
        <f t="shared" si="4"/>
        <v>70</v>
      </c>
    </row>
    <row r="19" spans="1:22" ht="63" x14ac:dyDescent="0.25">
      <c r="A19" s="6">
        <v>15</v>
      </c>
      <c r="B19" s="40" t="s">
        <v>89</v>
      </c>
      <c r="C19" s="41" t="s">
        <v>90</v>
      </c>
      <c r="D19" s="41" t="s">
        <v>91</v>
      </c>
      <c r="E19" s="41" t="s">
        <v>92</v>
      </c>
      <c r="F19" s="41" t="s">
        <v>9</v>
      </c>
      <c r="G19" s="41">
        <v>150</v>
      </c>
      <c r="H19" s="42" t="s">
        <v>30</v>
      </c>
      <c r="I19" s="46">
        <v>5</v>
      </c>
      <c r="J19" s="43">
        <v>95</v>
      </c>
      <c r="K19" s="44"/>
      <c r="L19" s="10"/>
      <c r="M19" s="96"/>
      <c r="N19" s="81"/>
      <c r="O19" s="82"/>
      <c r="P19" s="83">
        <v>0</v>
      </c>
      <c r="Q19" s="88" t="s">
        <v>33</v>
      </c>
      <c r="R19" s="86"/>
      <c r="S19" s="37">
        <f t="shared" si="0"/>
        <v>150</v>
      </c>
      <c r="T19" s="38">
        <f t="shared" si="2"/>
        <v>0</v>
      </c>
      <c r="U19" s="39">
        <f t="shared" si="3"/>
        <v>5</v>
      </c>
      <c r="V19" s="39">
        <f t="shared" si="4"/>
        <v>95</v>
      </c>
    </row>
    <row r="20" spans="1:22" ht="157.5" x14ac:dyDescent="0.25">
      <c r="A20" s="6">
        <v>16</v>
      </c>
      <c r="B20" s="65" t="s">
        <v>93</v>
      </c>
      <c r="C20" s="66" t="s">
        <v>94</v>
      </c>
      <c r="D20" s="66" t="s">
        <v>95</v>
      </c>
      <c r="E20" s="66" t="s">
        <v>96</v>
      </c>
      <c r="F20" s="66" t="s">
        <v>32</v>
      </c>
      <c r="G20" s="66">
        <v>150</v>
      </c>
      <c r="H20" s="67" t="s">
        <v>30</v>
      </c>
      <c r="I20" s="68">
        <v>5</v>
      </c>
      <c r="J20" s="69">
        <v>95</v>
      </c>
      <c r="K20" s="70" t="s">
        <v>97</v>
      </c>
      <c r="L20" s="10"/>
      <c r="M20" s="95"/>
      <c r="N20" s="76"/>
      <c r="O20" s="77"/>
      <c r="P20" s="78">
        <v>0</v>
      </c>
      <c r="Q20" s="89" t="s">
        <v>33</v>
      </c>
      <c r="R20" s="79"/>
      <c r="S20" s="37">
        <f t="shared" si="0"/>
        <v>150</v>
      </c>
      <c r="T20" s="38">
        <f t="shared" si="2"/>
        <v>0</v>
      </c>
      <c r="U20" s="39">
        <f t="shared" si="3"/>
        <v>5</v>
      </c>
      <c r="V20" s="39">
        <f t="shared" si="4"/>
        <v>95</v>
      </c>
    </row>
    <row r="21" spans="1:22" ht="63" x14ac:dyDescent="0.25">
      <c r="A21" s="6">
        <v>17</v>
      </c>
      <c r="B21" s="40" t="s">
        <v>98</v>
      </c>
      <c r="C21" s="41" t="s">
        <v>94</v>
      </c>
      <c r="D21" s="41" t="s">
        <v>95</v>
      </c>
      <c r="E21" s="41" t="s">
        <v>96</v>
      </c>
      <c r="F21" s="41" t="s">
        <v>32</v>
      </c>
      <c r="G21" s="41">
        <v>150</v>
      </c>
      <c r="H21" s="42" t="s">
        <v>77</v>
      </c>
      <c r="I21" s="46">
        <v>5</v>
      </c>
      <c r="J21" s="43">
        <v>95</v>
      </c>
      <c r="K21" s="44" t="s">
        <v>99</v>
      </c>
      <c r="L21" s="10"/>
      <c r="M21" s="96"/>
      <c r="N21" s="81"/>
      <c r="O21" s="82"/>
      <c r="P21" s="83">
        <v>0</v>
      </c>
      <c r="Q21" s="85"/>
      <c r="R21" s="91" t="s">
        <v>33</v>
      </c>
      <c r="S21" s="37">
        <f t="shared" si="0"/>
        <v>150</v>
      </c>
      <c r="T21" s="38">
        <f t="shared" si="2"/>
        <v>0</v>
      </c>
      <c r="U21" s="39">
        <f t="shared" si="3"/>
        <v>5</v>
      </c>
      <c r="V21" s="39">
        <f t="shared" si="4"/>
        <v>95</v>
      </c>
    </row>
    <row r="22" spans="1:22" ht="47.25" x14ac:dyDescent="0.25">
      <c r="A22" s="6">
        <v>18</v>
      </c>
      <c r="B22" s="47" t="s">
        <v>100</v>
      </c>
      <c r="C22" s="48" t="s">
        <v>101</v>
      </c>
      <c r="D22" s="48" t="s">
        <v>102</v>
      </c>
      <c r="E22" s="48" t="s">
        <v>103</v>
      </c>
      <c r="F22" s="48" t="s">
        <v>9</v>
      </c>
      <c r="G22" s="48">
        <v>120</v>
      </c>
      <c r="H22" s="49" t="s">
        <v>10</v>
      </c>
      <c r="I22" s="50">
        <v>10</v>
      </c>
      <c r="J22" s="51">
        <v>90</v>
      </c>
      <c r="K22" s="52" t="s">
        <v>104</v>
      </c>
      <c r="L22" s="10"/>
      <c r="M22" s="95">
        <v>90</v>
      </c>
      <c r="N22" s="76" t="s">
        <v>12</v>
      </c>
      <c r="O22" s="77">
        <v>737.5</v>
      </c>
      <c r="P22" s="78">
        <v>4375</v>
      </c>
      <c r="Q22" s="58">
        <v>737.5</v>
      </c>
      <c r="R22" s="79"/>
      <c r="S22" s="37">
        <f t="shared" si="0"/>
        <v>90</v>
      </c>
      <c r="T22" s="38">
        <f t="shared" si="2"/>
        <v>22075</v>
      </c>
      <c r="U22" s="39">
        <f t="shared" si="3"/>
        <v>10</v>
      </c>
      <c r="V22" s="39">
        <f t="shared" si="4"/>
        <v>90</v>
      </c>
    </row>
    <row r="23" spans="1:22" ht="47.25" x14ac:dyDescent="0.25">
      <c r="A23" s="6">
        <v>19</v>
      </c>
      <c r="B23" s="40" t="s">
        <v>105</v>
      </c>
      <c r="C23" s="41" t="s">
        <v>106</v>
      </c>
      <c r="D23" s="41" t="s">
        <v>107</v>
      </c>
      <c r="E23" s="41" t="s">
        <v>108</v>
      </c>
      <c r="F23" s="41" t="s">
        <v>9</v>
      </c>
      <c r="G23" s="41">
        <v>150</v>
      </c>
      <c r="H23" s="42" t="s">
        <v>10</v>
      </c>
      <c r="I23" s="46">
        <v>5</v>
      </c>
      <c r="J23" s="43">
        <v>95</v>
      </c>
      <c r="K23" s="44"/>
      <c r="L23" s="10"/>
      <c r="M23" s="96"/>
      <c r="N23" s="81"/>
      <c r="O23" s="82"/>
      <c r="P23" s="83">
        <v>0</v>
      </c>
      <c r="Q23" s="85"/>
      <c r="R23" s="86"/>
      <c r="S23" s="37">
        <f t="shared" si="0"/>
        <v>150</v>
      </c>
      <c r="T23" s="38">
        <f t="shared" si="2"/>
        <v>0</v>
      </c>
      <c r="U23" s="39">
        <f t="shared" si="3"/>
        <v>5</v>
      </c>
      <c r="V23" s="39">
        <f t="shared" si="4"/>
        <v>95</v>
      </c>
    </row>
    <row r="24" spans="1:22" ht="110.25" x14ac:dyDescent="0.25">
      <c r="A24" s="6">
        <v>20</v>
      </c>
      <c r="B24" s="47" t="s">
        <v>109</v>
      </c>
      <c r="C24" s="48" t="s">
        <v>110</v>
      </c>
      <c r="D24" s="48" t="s">
        <v>111</v>
      </c>
      <c r="E24" s="48" t="s">
        <v>112</v>
      </c>
      <c r="F24" s="48" t="s">
        <v>9</v>
      </c>
      <c r="G24" s="48">
        <v>150</v>
      </c>
      <c r="H24" s="49" t="s">
        <v>113</v>
      </c>
      <c r="I24" s="50">
        <v>5</v>
      </c>
      <c r="J24" s="51">
        <v>95</v>
      </c>
      <c r="K24" s="52"/>
      <c r="L24" s="10"/>
      <c r="M24" s="95">
        <v>90</v>
      </c>
      <c r="N24" s="76" t="s">
        <v>12</v>
      </c>
      <c r="O24" s="77">
        <v>625</v>
      </c>
      <c r="P24" s="78">
        <v>4375</v>
      </c>
      <c r="Q24" s="58">
        <v>625</v>
      </c>
      <c r="R24" s="79"/>
      <c r="S24" s="37">
        <f t="shared" si="0"/>
        <v>90</v>
      </c>
      <c r="T24" s="38">
        <f t="shared" si="2"/>
        <v>19375</v>
      </c>
      <c r="U24" s="39">
        <f t="shared" si="3"/>
        <v>5</v>
      </c>
      <c r="V24" s="39">
        <f t="shared" si="4"/>
        <v>95</v>
      </c>
    </row>
    <row r="25" spans="1:22" ht="110.25" x14ac:dyDescent="0.25">
      <c r="A25" s="6">
        <v>21</v>
      </c>
      <c r="B25" s="40" t="s">
        <v>109</v>
      </c>
      <c r="C25" s="41" t="s">
        <v>110</v>
      </c>
      <c r="D25" s="41" t="s">
        <v>111</v>
      </c>
      <c r="E25" s="41" t="s">
        <v>112</v>
      </c>
      <c r="F25" s="41" t="s">
        <v>9</v>
      </c>
      <c r="G25" s="41">
        <v>150</v>
      </c>
      <c r="H25" s="42" t="s">
        <v>30</v>
      </c>
      <c r="I25" s="46">
        <v>5</v>
      </c>
      <c r="J25" s="43">
        <v>95</v>
      </c>
      <c r="K25" s="44"/>
      <c r="L25" s="10"/>
      <c r="M25" s="96">
        <v>90</v>
      </c>
      <c r="N25" s="81" t="s">
        <v>12</v>
      </c>
      <c r="O25" s="82">
        <v>625</v>
      </c>
      <c r="P25" s="83">
        <v>4375</v>
      </c>
      <c r="Q25" s="88" t="s">
        <v>33</v>
      </c>
      <c r="R25" s="86">
        <v>2250</v>
      </c>
      <c r="S25" s="37">
        <f t="shared" si="0"/>
        <v>90</v>
      </c>
      <c r="T25" s="38">
        <f t="shared" ref="T25:T48" si="5">24*O25+P25</f>
        <v>19375</v>
      </c>
      <c r="U25" s="39">
        <f t="shared" ref="U25:U48" si="6">I25</f>
        <v>5</v>
      </c>
      <c r="V25" s="39">
        <f t="shared" ref="V25:V48" si="7">J25</f>
        <v>95</v>
      </c>
    </row>
    <row r="26" spans="1:22" ht="47.25" x14ac:dyDescent="0.25">
      <c r="A26" s="6">
        <v>22</v>
      </c>
      <c r="B26" s="47" t="s">
        <v>116</v>
      </c>
      <c r="C26" s="48" t="s">
        <v>117</v>
      </c>
      <c r="D26" s="48" t="s">
        <v>118</v>
      </c>
      <c r="E26" s="48" t="s">
        <v>119</v>
      </c>
      <c r="F26" s="48" t="s">
        <v>9</v>
      </c>
      <c r="G26" s="48">
        <v>150</v>
      </c>
      <c r="H26" s="49" t="s">
        <v>31</v>
      </c>
      <c r="I26" s="50">
        <v>5</v>
      </c>
      <c r="J26" s="51">
        <v>95</v>
      </c>
      <c r="K26" s="52"/>
      <c r="L26" s="10"/>
      <c r="M26" s="95"/>
      <c r="N26" s="76"/>
      <c r="O26" s="77"/>
      <c r="P26" s="77">
        <v>0</v>
      </c>
      <c r="Q26" s="98"/>
      <c r="R26" s="99" t="s">
        <v>33</v>
      </c>
      <c r="S26" s="100">
        <f t="shared" si="0"/>
        <v>150</v>
      </c>
      <c r="T26" s="38">
        <f t="shared" si="5"/>
        <v>0</v>
      </c>
      <c r="U26" s="39">
        <f t="shared" si="6"/>
        <v>5</v>
      </c>
      <c r="V26" s="39">
        <f t="shared" si="7"/>
        <v>95</v>
      </c>
    </row>
    <row r="27" spans="1:22" ht="47.25" x14ac:dyDescent="0.25">
      <c r="A27" s="6">
        <v>23</v>
      </c>
      <c r="B27" s="40" t="s">
        <v>116</v>
      </c>
      <c r="C27" s="41" t="s">
        <v>117</v>
      </c>
      <c r="D27" s="41" t="s">
        <v>118</v>
      </c>
      <c r="E27" s="41" t="s">
        <v>119</v>
      </c>
      <c r="F27" s="41" t="s">
        <v>9</v>
      </c>
      <c r="G27" s="41">
        <v>150</v>
      </c>
      <c r="H27" s="42" t="s">
        <v>39</v>
      </c>
      <c r="I27" s="46">
        <v>5</v>
      </c>
      <c r="J27" s="43">
        <v>95</v>
      </c>
      <c r="K27" s="44"/>
      <c r="L27" s="10"/>
      <c r="M27" s="96"/>
      <c r="N27" s="81"/>
      <c r="O27" s="82"/>
      <c r="P27" s="82">
        <v>0</v>
      </c>
      <c r="Q27" s="101"/>
      <c r="R27" s="102"/>
      <c r="S27" s="103">
        <f t="shared" si="0"/>
        <v>150</v>
      </c>
      <c r="T27" s="38">
        <f t="shared" si="5"/>
        <v>0</v>
      </c>
      <c r="U27" s="39">
        <f t="shared" si="6"/>
        <v>5</v>
      </c>
      <c r="V27" s="39">
        <f t="shared" si="7"/>
        <v>95</v>
      </c>
    </row>
    <row r="28" spans="1:22" ht="47.25" x14ac:dyDescent="0.25">
      <c r="A28" s="6">
        <v>24</v>
      </c>
      <c r="B28" s="47" t="s">
        <v>116</v>
      </c>
      <c r="C28" s="48" t="s">
        <v>117</v>
      </c>
      <c r="D28" s="48" t="s">
        <v>118</v>
      </c>
      <c r="E28" s="48" t="s">
        <v>119</v>
      </c>
      <c r="F28" s="48" t="s">
        <v>9</v>
      </c>
      <c r="G28" s="48">
        <v>150</v>
      </c>
      <c r="H28" s="49" t="s">
        <v>120</v>
      </c>
      <c r="I28" s="50">
        <v>5</v>
      </c>
      <c r="J28" s="51">
        <v>95</v>
      </c>
      <c r="K28" s="52"/>
      <c r="L28" s="10"/>
      <c r="M28" s="95"/>
      <c r="N28" s="76"/>
      <c r="O28" s="77"/>
      <c r="P28" s="77">
        <v>0</v>
      </c>
      <c r="Q28" s="98"/>
      <c r="R28" s="104"/>
      <c r="S28" s="100">
        <f t="shared" si="0"/>
        <v>150</v>
      </c>
      <c r="T28" s="38">
        <f t="shared" si="5"/>
        <v>0</v>
      </c>
      <c r="U28" s="39">
        <f t="shared" si="6"/>
        <v>5</v>
      </c>
      <c r="V28" s="39">
        <f t="shared" si="7"/>
        <v>95</v>
      </c>
    </row>
    <row r="29" spans="1:22" ht="47.25" x14ac:dyDescent="0.25">
      <c r="A29" s="6">
        <v>25</v>
      </c>
      <c r="B29" s="59" t="s">
        <v>121</v>
      </c>
      <c r="C29" s="60" t="s">
        <v>122</v>
      </c>
      <c r="D29" s="60" t="s">
        <v>123</v>
      </c>
      <c r="E29" s="60" t="s">
        <v>124</v>
      </c>
      <c r="F29" s="60" t="s">
        <v>9</v>
      </c>
      <c r="G29" s="60">
        <v>250</v>
      </c>
      <c r="H29" s="61" t="s">
        <v>10</v>
      </c>
      <c r="I29" s="62">
        <v>30</v>
      </c>
      <c r="J29" s="63">
        <v>70</v>
      </c>
      <c r="K29" s="64"/>
      <c r="L29" s="10"/>
      <c r="M29" s="96"/>
      <c r="N29" s="81"/>
      <c r="O29" s="82"/>
      <c r="P29" s="82">
        <v>0</v>
      </c>
      <c r="Q29" s="101"/>
      <c r="R29" s="102"/>
      <c r="S29" s="100">
        <f t="shared" si="0"/>
        <v>250</v>
      </c>
      <c r="T29" s="38">
        <f t="shared" si="5"/>
        <v>0</v>
      </c>
      <c r="U29" s="39">
        <f t="shared" si="6"/>
        <v>30</v>
      </c>
      <c r="V29" s="39">
        <f t="shared" si="7"/>
        <v>70</v>
      </c>
    </row>
    <row r="30" spans="1:22" ht="141.75" x14ac:dyDescent="0.25">
      <c r="A30" s="6">
        <v>26</v>
      </c>
      <c r="B30" s="65" t="s">
        <v>125</v>
      </c>
      <c r="C30" s="66" t="s">
        <v>126</v>
      </c>
      <c r="D30" s="66" t="s">
        <v>127</v>
      </c>
      <c r="E30" s="66" t="s">
        <v>128</v>
      </c>
      <c r="F30" s="66" t="s">
        <v>9</v>
      </c>
      <c r="G30" s="66">
        <v>150</v>
      </c>
      <c r="H30" s="67" t="s">
        <v>30</v>
      </c>
      <c r="I30" s="68">
        <v>5</v>
      </c>
      <c r="J30" s="69">
        <v>95</v>
      </c>
      <c r="K30" s="70"/>
      <c r="L30" s="10"/>
      <c r="M30" s="95">
        <v>180</v>
      </c>
      <c r="N30" s="76" t="s">
        <v>12</v>
      </c>
      <c r="O30" s="77">
        <v>687.5</v>
      </c>
      <c r="P30" s="77">
        <v>69375</v>
      </c>
      <c r="Q30" s="105" t="s">
        <v>33</v>
      </c>
      <c r="R30" s="124">
        <v>3187.5</v>
      </c>
      <c r="S30" s="100">
        <f t="shared" si="0"/>
        <v>180</v>
      </c>
      <c r="T30" s="38">
        <f t="shared" si="5"/>
        <v>85875</v>
      </c>
      <c r="U30" s="39">
        <f t="shared" si="6"/>
        <v>5</v>
      </c>
      <c r="V30" s="39">
        <f t="shared" si="7"/>
        <v>95</v>
      </c>
    </row>
    <row r="31" spans="1:22" ht="47.25" x14ac:dyDescent="0.25">
      <c r="A31" s="6">
        <v>27</v>
      </c>
      <c r="B31" s="59" t="s">
        <v>183</v>
      </c>
      <c r="C31" s="60" t="s">
        <v>129</v>
      </c>
      <c r="D31" s="41" t="s">
        <v>130</v>
      </c>
      <c r="E31" s="60" t="s">
        <v>43</v>
      </c>
      <c r="F31" s="60" t="s">
        <v>9</v>
      </c>
      <c r="G31" s="60">
        <v>150</v>
      </c>
      <c r="H31" s="61" t="s">
        <v>30</v>
      </c>
      <c r="I31" s="62">
        <v>5</v>
      </c>
      <c r="J31" s="63">
        <v>95</v>
      </c>
      <c r="K31" s="44"/>
      <c r="L31" s="10"/>
      <c r="M31" s="96">
        <v>180</v>
      </c>
      <c r="N31" s="81" t="s">
        <v>12</v>
      </c>
      <c r="O31" s="82">
        <v>937.5</v>
      </c>
      <c r="P31" s="82">
        <v>41250</v>
      </c>
      <c r="Q31" s="106" t="s">
        <v>33</v>
      </c>
      <c r="R31" s="102">
        <v>1312.5</v>
      </c>
      <c r="S31" s="100">
        <f t="shared" si="0"/>
        <v>180</v>
      </c>
      <c r="T31" s="38">
        <f t="shared" si="5"/>
        <v>63750</v>
      </c>
      <c r="U31" s="39">
        <f t="shared" si="6"/>
        <v>5</v>
      </c>
      <c r="V31" s="39">
        <f t="shared" si="7"/>
        <v>95</v>
      </c>
    </row>
    <row r="32" spans="1:22" ht="141.75" x14ac:dyDescent="0.25">
      <c r="A32" s="6">
        <v>28</v>
      </c>
      <c r="B32" s="65" t="s">
        <v>131</v>
      </c>
      <c r="C32" s="66" t="s">
        <v>132</v>
      </c>
      <c r="D32" s="66" t="s">
        <v>133</v>
      </c>
      <c r="E32" s="66" t="s">
        <v>43</v>
      </c>
      <c r="F32" s="66" t="s">
        <v>9</v>
      </c>
      <c r="G32" s="66">
        <v>150</v>
      </c>
      <c r="H32" s="67" t="s">
        <v>10</v>
      </c>
      <c r="I32" s="68">
        <v>5</v>
      </c>
      <c r="J32" s="69">
        <v>95</v>
      </c>
      <c r="K32" s="70" t="s">
        <v>134</v>
      </c>
      <c r="L32" s="10"/>
      <c r="M32" s="95">
        <v>150</v>
      </c>
      <c r="N32" s="76" t="s">
        <v>12</v>
      </c>
      <c r="O32" s="77">
        <v>687.5</v>
      </c>
      <c r="P32" s="77">
        <v>5625</v>
      </c>
      <c r="Q32" s="98">
        <v>1875</v>
      </c>
      <c r="R32" s="104"/>
      <c r="S32" s="100">
        <f t="shared" si="0"/>
        <v>150</v>
      </c>
      <c r="T32" s="38">
        <f t="shared" si="5"/>
        <v>22125</v>
      </c>
      <c r="U32" s="39">
        <f t="shared" si="6"/>
        <v>5</v>
      </c>
      <c r="V32" s="39">
        <f t="shared" si="7"/>
        <v>95</v>
      </c>
    </row>
    <row r="33" spans="1:22" ht="94.5" x14ac:dyDescent="0.25">
      <c r="A33" s="6">
        <v>29</v>
      </c>
      <c r="B33" s="40" t="s">
        <v>135</v>
      </c>
      <c r="C33" s="41" t="s">
        <v>136</v>
      </c>
      <c r="D33" s="41" t="s">
        <v>137</v>
      </c>
      <c r="E33" s="41" t="s">
        <v>43</v>
      </c>
      <c r="F33" s="41" t="s">
        <v>9</v>
      </c>
      <c r="G33" s="60">
        <v>250</v>
      </c>
      <c r="H33" s="61" t="s">
        <v>10</v>
      </c>
      <c r="I33" s="62">
        <v>30</v>
      </c>
      <c r="J33" s="63">
        <v>70</v>
      </c>
      <c r="K33" s="44"/>
      <c r="L33" s="10"/>
      <c r="M33" s="96"/>
      <c r="N33" s="81"/>
      <c r="O33" s="82"/>
      <c r="P33" s="82">
        <v>0</v>
      </c>
      <c r="Q33" s="101"/>
      <c r="R33" s="102"/>
      <c r="S33" s="100">
        <f t="shared" si="0"/>
        <v>250</v>
      </c>
      <c r="T33" s="38">
        <f t="shared" si="5"/>
        <v>0</v>
      </c>
      <c r="U33" s="39">
        <f t="shared" si="6"/>
        <v>30</v>
      </c>
      <c r="V33" s="39">
        <f t="shared" si="7"/>
        <v>70</v>
      </c>
    </row>
    <row r="34" spans="1:22" ht="63" x14ac:dyDescent="0.25">
      <c r="A34" s="6">
        <v>30</v>
      </c>
      <c r="B34" s="65" t="s">
        <v>138</v>
      </c>
      <c r="C34" s="66" t="s">
        <v>139</v>
      </c>
      <c r="D34" s="66" t="s">
        <v>140</v>
      </c>
      <c r="E34" s="66" t="s">
        <v>43</v>
      </c>
      <c r="F34" s="66" t="s">
        <v>9</v>
      </c>
      <c r="G34" s="66">
        <v>150</v>
      </c>
      <c r="H34" s="67" t="s">
        <v>10</v>
      </c>
      <c r="I34" s="68">
        <v>10</v>
      </c>
      <c r="J34" s="69">
        <v>90</v>
      </c>
      <c r="K34" s="70"/>
      <c r="L34" s="10"/>
      <c r="M34" s="95"/>
      <c r="N34" s="76"/>
      <c r="O34" s="77"/>
      <c r="P34" s="77">
        <v>0</v>
      </c>
      <c r="Q34" s="98"/>
      <c r="R34" s="104"/>
      <c r="S34" s="100">
        <f t="shared" si="0"/>
        <v>150</v>
      </c>
      <c r="T34" s="38">
        <f t="shared" si="5"/>
        <v>0</v>
      </c>
      <c r="U34" s="39">
        <f t="shared" si="6"/>
        <v>10</v>
      </c>
      <c r="V34" s="39">
        <f t="shared" si="7"/>
        <v>90</v>
      </c>
    </row>
    <row r="35" spans="1:22" ht="94.5" x14ac:dyDescent="0.25">
      <c r="A35" s="6">
        <v>31</v>
      </c>
      <c r="B35" s="40" t="s">
        <v>141</v>
      </c>
      <c r="C35" s="41" t="s">
        <v>142</v>
      </c>
      <c r="D35" s="41" t="s">
        <v>143</v>
      </c>
      <c r="E35" s="41" t="s">
        <v>43</v>
      </c>
      <c r="F35" s="41" t="s">
        <v>9</v>
      </c>
      <c r="G35" s="41">
        <v>150</v>
      </c>
      <c r="H35" s="42" t="s">
        <v>10</v>
      </c>
      <c r="I35" s="46">
        <v>5</v>
      </c>
      <c r="J35" s="43">
        <v>95</v>
      </c>
      <c r="K35" s="44"/>
      <c r="L35" s="10"/>
      <c r="M35" s="96"/>
      <c r="N35" s="81"/>
      <c r="O35" s="82"/>
      <c r="P35" s="82">
        <v>0</v>
      </c>
      <c r="Q35" s="101"/>
      <c r="R35" s="102"/>
      <c r="S35" s="100">
        <f t="shared" si="0"/>
        <v>150</v>
      </c>
      <c r="T35" s="38">
        <f t="shared" si="5"/>
        <v>0</v>
      </c>
      <c r="U35" s="39">
        <f t="shared" si="6"/>
        <v>5</v>
      </c>
      <c r="V35" s="39">
        <f t="shared" si="7"/>
        <v>95</v>
      </c>
    </row>
    <row r="36" spans="1:22" ht="204.75" x14ac:dyDescent="0.25">
      <c r="A36" s="6">
        <v>32</v>
      </c>
      <c r="B36" s="71" t="s">
        <v>144</v>
      </c>
      <c r="C36" s="72" t="s">
        <v>145</v>
      </c>
      <c r="D36" s="66" t="s">
        <v>146</v>
      </c>
      <c r="E36" s="72" t="s">
        <v>43</v>
      </c>
      <c r="F36" s="72" t="s">
        <v>9</v>
      </c>
      <c r="G36" s="72">
        <v>150</v>
      </c>
      <c r="H36" s="73" t="s">
        <v>10</v>
      </c>
      <c r="I36" s="74">
        <v>10</v>
      </c>
      <c r="J36" s="75">
        <v>90</v>
      </c>
      <c r="K36" s="70"/>
      <c r="L36" s="10"/>
      <c r="M36" s="95"/>
      <c r="N36" s="76"/>
      <c r="O36" s="77"/>
      <c r="P36" s="77">
        <v>0</v>
      </c>
      <c r="Q36" s="98"/>
      <c r="R36" s="104"/>
      <c r="S36" s="100">
        <f t="shared" si="0"/>
        <v>150</v>
      </c>
      <c r="T36" s="38">
        <f t="shared" si="5"/>
        <v>0</v>
      </c>
      <c r="U36" s="39">
        <f t="shared" si="6"/>
        <v>10</v>
      </c>
      <c r="V36" s="39">
        <f t="shared" si="7"/>
        <v>90</v>
      </c>
    </row>
    <row r="37" spans="1:22" ht="94.5" x14ac:dyDescent="0.25">
      <c r="A37" s="6">
        <v>33</v>
      </c>
      <c r="B37" s="40" t="s">
        <v>147</v>
      </c>
      <c r="C37" s="41" t="s">
        <v>148</v>
      </c>
      <c r="D37" s="41" t="s">
        <v>149</v>
      </c>
      <c r="E37" s="41" t="s">
        <v>43</v>
      </c>
      <c r="F37" s="41" t="s">
        <v>9</v>
      </c>
      <c r="G37" s="41">
        <v>150</v>
      </c>
      <c r="H37" s="42" t="s">
        <v>10</v>
      </c>
      <c r="I37" s="46">
        <v>5</v>
      </c>
      <c r="J37" s="43">
        <v>95</v>
      </c>
      <c r="K37" s="44"/>
      <c r="L37" s="10"/>
      <c r="M37" s="96">
        <v>120</v>
      </c>
      <c r="N37" s="81" t="s">
        <v>12</v>
      </c>
      <c r="O37" s="82">
        <v>437.5</v>
      </c>
      <c r="P37" s="82">
        <v>6875</v>
      </c>
      <c r="Q37" s="101">
        <v>937.5</v>
      </c>
      <c r="R37" s="102">
        <v>1312.5</v>
      </c>
      <c r="S37" s="100">
        <f t="shared" si="0"/>
        <v>120</v>
      </c>
      <c r="T37" s="38">
        <f t="shared" si="5"/>
        <v>17375</v>
      </c>
      <c r="U37" s="39">
        <f t="shared" si="6"/>
        <v>5</v>
      </c>
      <c r="V37" s="39">
        <f t="shared" si="7"/>
        <v>95</v>
      </c>
    </row>
    <row r="38" spans="1:22" ht="94.5" x14ac:dyDescent="0.25">
      <c r="A38" s="6">
        <v>34</v>
      </c>
      <c r="B38" s="65" t="s">
        <v>150</v>
      </c>
      <c r="C38" s="66" t="s">
        <v>151</v>
      </c>
      <c r="D38" s="66" t="s">
        <v>152</v>
      </c>
      <c r="E38" s="66" t="s">
        <v>112</v>
      </c>
      <c r="F38" s="66" t="s">
        <v>9</v>
      </c>
      <c r="G38" s="66">
        <v>150</v>
      </c>
      <c r="H38" s="67" t="s">
        <v>10</v>
      </c>
      <c r="I38" s="68">
        <v>5</v>
      </c>
      <c r="J38" s="69">
        <v>95</v>
      </c>
      <c r="K38" s="70"/>
      <c r="L38" s="10"/>
      <c r="M38" s="95">
        <v>75</v>
      </c>
      <c r="N38" s="76" t="s">
        <v>12</v>
      </c>
      <c r="O38" s="77">
        <v>625</v>
      </c>
      <c r="P38" s="77">
        <v>4375</v>
      </c>
      <c r="Q38" s="98">
        <v>625</v>
      </c>
      <c r="R38" s="104"/>
      <c r="S38" s="100">
        <f t="shared" si="0"/>
        <v>75</v>
      </c>
      <c r="T38" s="38">
        <f t="shared" si="5"/>
        <v>19375</v>
      </c>
      <c r="U38" s="39">
        <f t="shared" si="6"/>
        <v>5</v>
      </c>
      <c r="V38" s="39">
        <f t="shared" si="7"/>
        <v>95</v>
      </c>
    </row>
    <row r="39" spans="1:22" ht="94.5" x14ac:dyDescent="0.25">
      <c r="A39" s="6">
        <v>35</v>
      </c>
      <c r="B39" s="40" t="s">
        <v>153</v>
      </c>
      <c r="C39" s="41" t="s">
        <v>154</v>
      </c>
      <c r="D39" s="41" t="s">
        <v>155</v>
      </c>
      <c r="E39" s="41" t="s">
        <v>112</v>
      </c>
      <c r="F39" s="41" t="s">
        <v>9</v>
      </c>
      <c r="G39" s="41">
        <v>150</v>
      </c>
      <c r="H39" s="42" t="s">
        <v>10</v>
      </c>
      <c r="I39" s="46">
        <v>5</v>
      </c>
      <c r="J39" s="43">
        <v>95</v>
      </c>
      <c r="K39" s="44"/>
      <c r="L39" s="10"/>
      <c r="M39" s="96">
        <v>75</v>
      </c>
      <c r="N39" s="81" t="s">
        <v>12</v>
      </c>
      <c r="O39" s="82">
        <v>500</v>
      </c>
      <c r="P39" s="82">
        <v>4375</v>
      </c>
      <c r="Q39" s="101">
        <v>1875</v>
      </c>
      <c r="R39" s="102"/>
      <c r="S39" s="100">
        <f t="shared" si="0"/>
        <v>75</v>
      </c>
      <c r="T39" s="38">
        <f t="shared" si="5"/>
        <v>16375</v>
      </c>
      <c r="U39" s="39">
        <f t="shared" si="6"/>
        <v>5</v>
      </c>
      <c r="V39" s="39">
        <f t="shared" si="7"/>
        <v>95</v>
      </c>
    </row>
    <row r="40" spans="1:22" ht="110.25" x14ac:dyDescent="0.25">
      <c r="A40" s="6">
        <v>36</v>
      </c>
      <c r="B40" s="47" t="s">
        <v>156</v>
      </c>
      <c r="C40" s="48" t="s">
        <v>157</v>
      </c>
      <c r="D40" s="48" t="s">
        <v>158</v>
      </c>
      <c r="E40" s="48" t="s">
        <v>159</v>
      </c>
      <c r="F40" s="48" t="s">
        <v>9</v>
      </c>
      <c r="G40" s="48">
        <v>150</v>
      </c>
      <c r="H40" s="49" t="s">
        <v>30</v>
      </c>
      <c r="I40" s="50">
        <v>5</v>
      </c>
      <c r="J40" s="51">
        <v>95</v>
      </c>
      <c r="K40" s="52"/>
      <c r="L40" s="10"/>
      <c r="M40" s="95">
        <v>75</v>
      </c>
      <c r="N40" s="76" t="s">
        <v>12</v>
      </c>
      <c r="O40" s="77">
        <v>625</v>
      </c>
      <c r="P40" s="77">
        <v>4375</v>
      </c>
      <c r="Q40" s="105" t="s">
        <v>33</v>
      </c>
      <c r="R40" s="124">
        <v>3125</v>
      </c>
      <c r="S40" s="100">
        <f t="shared" si="0"/>
        <v>75</v>
      </c>
      <c r="T40" s="38">
        <f t="shared" si="5"/>
        <v>19375</v>
      </c>
      <c r="U40" s="39">
        <f t="shared" si="6"/>
        <v>5</v>
      </c>
      <c r="V40" s="39">
        <f t="shared" si="7"/>
        <v>95</v>
      </c>
    </row>
    <row r="41" spans="1:22" ht="63" x14ac:dyDescent="0.25">
      <c r="A41" s="6">
        <v>37</v>
      </c>
      <c r="B41" s="40" t="s">
        <v>160</v>
      </c>
      <c r="C41" s="41" t="s">
        <v>161</v>
      </c>
      <c r="D41" s="41" t="s">
        <v>162</v>
      </c>
      <c r="E41" s="41" t="s">
        <v>163</v>
      </c>
      <c r="F41" s="41" t="s">
        <v>9</v>
      </c>
      <c r="G41" s="41">
        <v>150</v>
      </c>
      <c r="H41" s="42" t="s">
        <v>30</v>
      </c>
      <c r="I41" s="46">
        <v>5</v>
      </c>
      <c r="J41" s="43">
        <v>95</v>
      </c>
      <c r="K41" s="44"/>
      <c r="L41" s="10"/>
      <c r="M41" s="96">
        <v>75</v>
      </c>
      <c r="N41" s="81" t="s">
        <v>12</v>
      </c>
      <c r="O41" s="82">
        <v>1050</v>
      </c>
      <c r="P41" s="82">
        <v>4375</v>
      </c>
      <c r="Q41" s="106" t="s">
        <v>33</v>
      </c>
      <c r="R41" s="102">
        <v>3125</v>
      </c>
      <c r="S41" s="100">
        <f t="shared" si="0"/>
        <v>75</v>
      </c>
      <c r="T41" s="38">
        <f t="shared" si="5"/>
        <v>29575</v>
      </c>
      <c r="U41" s="39">
        <f t="shared" si="6"/>
        <v>5</v>
      </c>
      <c r="V41" s="39">
        <f t="shared" si="7"/>
        <v>95</v>
      </c>
    </row>
    <row r="42" spans="1:22" ht="63" x14ac:dyDescent="0.25">
      <c r="A42" s="6">
        <v>38</v>
      </c>
      <c r="B42" s="47" t="s">
        <v>160</v>
      </c>
      <c r="C42" s="48" t="s">
        <v>161</v>
      </c>
      <c r="D42" s="48" t="s">
        <v>162</v>
      </c>
      <c r="E42" s="48" t="s">
        <v>163</v>
      </c>
      <c r="F42" s="48" t="s">
        <v>9</v>
      </c>
      <c r="G42" s="48">
        <v>150</v>
      </c>
      <c r="H42" s="49" t="s">
        <v>39</v>
      </c>
      <c r="I42" s="50">
        <v>5</v>
      </c>
      <c r="J42" s="51">
        <v>95</v>
      </c>
      <c r="K42" s="52"/>
      <c r="L42" s="10"/>
      <c r="M42" s="95">
        <v>75</v>
      </c>
      <c r="N42" s="76" t="s">
        <v>12</v>
      </c>
      <c r="O42" s="77">
        <v>1187.5</v>
      </c>
      <c r="P42" s="77">
        <v>4375</v>
      </c>
      <c r="Q42" s="98">
        <v>1050</v>
      </c>
      <c r="R42" s="104">
        <v>3125</v>
      </c>
      <c r="S42" s="100">
        <f t="shared" si="0"/>
        <v>75</v>
      </c>
      <c r="T42" s="38">
        <f t="shared" si="5"/>
        <v>32875</v>
      </c>
      <c r="U42" s="39">
        <f t="shared" si="6"/>
        <v>5</v>
      </c>
      <c r="V42" s="39">
        <f t="shared" si="7"/>
        <v>95</v>
      </c>
    </row>
    <row r="43" spans="1:22" ht="63" x14ac:dyDescent="0.25">
      <c r="A43" s="6">
        <v>39</v>
      </c>
      <c r="B43" s="40" t="s">
        <v>160</v>
      </c>
      <c r="C43" s="41" t="s">
        <v>161</v>
      </c>
      <c r="D43" s="41" t="s">
        <v>162</v>
      </c>
      <c r="E43" s="41" t="s">
        <v>163</v>
      </c>
      <c r="F43" s="41" t="s">
        <v>9</v>
      </c>
      <c r="G43" s="41">
        <v>150</v>
      </c>
      <c r="H43" s="42" t="s">
        <v>31</v>
      </c>
      <c r="I43" s="46">
        <v>5</v>
      </c>
      <c r="J43" s="43">
        <v>95</v>
      </c>
      <c r="K43" s="44"/>
      <c r="L43" s="10"/>
      <c r="M43" s="96">
        <v>75</v>
      </c>
      <c r="N43" s="81" t="s">
        <v>12</v>
      </c>
      <c r="O43" s="82">
        <v>3125</v>
      </c>
      <c r="P43" s="82">
        <v>4375</v>
      </c>
      <c r="Q43" s="101">
        <v>1050</v>
      </c>
      <c r="R43" s="107" t="s">
        <v>33</v>
      </c>
      <c r="S43" s="100">
        <f t="shared" si="0"/>
        <v>75</v>
      </c>
      <c r="T43" s="38">
        <f t="shared" si="5"/>
        <v>79375</v>
      </c>
      <c r="U43" s="39">
        <f t="shared" si="6"/>
        <v>5</v>
      </c>
      <c r="V43" s="39">
        <f t="shared" si="7"/>
        <v>95</v>
      </c>
    </row>
    <row r="44" spans="1:22" ht="236.25" x14ac:dyDescent="0.25">
      <c r="A44" s="6">
        <v>40</v>
      </c>
      <c r="B44" s="47" t="s">
        <v>164</v>
      </c>
      <c r="C44" s="48" t="s">
        <v>165</v>
      </c>
      <c r="D44" s="48" t="s">
        <v>166</v>
      </c>
      <c r="E44" s="48" t="s">
        <v>167</v>
      </c>
      <c r="F44" s="48" t="s">
        <v>9</v>
      </c>
      <c r="G44" s="48">
        <v>120</v>
      </c>
      <c r="H44" s="49" t="s">
        <v>30</v>
      </c>
      <c r="I44" s="50">
        <v>5</v>
      </c>
      <c r="J44" s="51">
        <v>95</v>
      </c>
      <c r="K44" s="52" t="s">
        <v>168</v>
      </c>
      <c r="L44" s="10"/>
      <c r="M44" s="95">
        <v>120</v>
      </c>
      <c r="N44" s="76" t="s">
        <v>12</v>
      </c>
      <c r="O44" s="77">
        <v>812.5</v>
      </c>
      <c r="P44" s="77">
        <v>15825</v>
      </c>
      <c r="Q44" s="105" t="s">
        <v>33</v>
      </c>
      <c r="R44" s="124">
        <v>4375</v>
      </c>
      <c r="S44" s="100">
        <f t="shared" si="0"/>
        <v>120</v>
      </c>
      <c r="T44" s="38">
        <f t="shared" si="5"/>
        <v>35325</v>
      </c>
      <c r="U44" s="39">
        <f t="shared" si="6"/>
        <v>5</v>
      </c>
      <c r="V44" s="39">
        <f t="shared" si="7"/>
        <v>95</v>
      </c>
    </row>
    <row r="45" spans="1:22" ht="47.25" x14ac:dyDescent="0.25">
      <c r="A45" s="6">
        <v>41</v>
      </c>
      <c r="B45" s="40" t="s">
        <v>169</v>
      </c>
      <c r="C45" s="41" t="s">
        <v>170</v>
      </c>
      <c r="D45" s="41" t="s">
        <v>171</v>
      </c>
      <c r="E45" s="41" t="s">
        <v>172</v>
      </c>
      <c r="F45" s="41" t="s">
        <v>9</v>
      </c>
      <c r="G45" s="41">
        <v>100</v>
      </c>
      <c r="H45" s="42" t="s">
        <v>113</v>
      </c>
      <c r="I45" s="46">
        <v>10</v>
      </c>
      <c r="J45" s="43">
        <v>90</v>
      </c>
      <c r="K45" s="44"/>
      <c r="L45" s="10"/>
      <c r="M45" s="96">
        <v>75</v>
      </c>
      <c r="N45" s="81" t="s">
        <v>12</v>
      </c>
      <c r="O45" s="82">
        <v>687.5</v>
      </c>
      <c r="P45" s="82">
        <v>4375</v>
      </c>
      <c r="Q45" s="101">
        <v>937.5</v>
      </c>
      <c r="R45" s="102"/>
      <c r="S45" s="100">
        <f t="shared" si="0"/>
        <v>75</v>
      </c>
      <c r="T45" s="38">
        <f t="shared" si="5"/>
        <v>20875</v>
      </c>
      <c r="U45" s="39">
        <f t="shared" si="6"/>
        <v>10</v>
      </c>
      <c r="V45" s="39">
        <f t="shared" si="7"/>
        <v>90</v>
      </c>
    </row>
    <row r="46" spans="1:22" ht="47.25" x14ac:dyDescent="0.25">
      <c r="A46" s="6">
        <v>42</v>
      </c>
      <c r="B46" s="108" t="s">
        <v>169</v>
      </c>
      <c r="C46" s="2" t="s">
        <v>173</v>
      </c>
      <c r="D46" s="2" t="s">
        <v>171</v>
      </c>
      <c r="E46" s="2" t="s">
        <v>172</v>
      </c>
      <c r="F46" s="2" t="s">
        <v>9</v>
      </c>
      <c r="G46" s="2">
        <v>100</v>
      </c>
      <c r="H46" s="2" t="s">
        <v>30</v>
      </c>
      <c r="I46" s="109">
        <v>10</v>
      </c>
      <c r="J46" s="110">
        <v>90</v>
      </c>
      <c r="K46" s="70"/>
      <c r="L46" s="111"/>
      <c r="M46" s="95"/>
      <c r="N46" s="76"/>
      <c r="O46" s="77"/>
      <c r="P46" s="77">
        <v>0</v>
      </c>
      <c r="Q46" s="105" t="s">
        <v>33</v>
      </c>
      <c r="R46" s="104"/>
      <c r="S46" s="100">
        <f t="shared" si="0"/>
        <v>100</v>
      </c>
      <c r="T46" s="38">
        <f t="shared" si="5"/>
        <v>0</v>
      </c>
      <c r="U46" s="39">
        <f t="shared" si="6"/>
        <v>10</v>
      </c>
      <c r="V46" s="39">
        <f t="shared" si="7"/>
        <v>90</v>
      </c>
    </row>
    <row r="47" spans="1:22" ht="94.5" x14ac:dyDescent="0.25">
      <c r="A47" s="6">
        <v>43</v>
      </c>
      <c r="B47" s="112" t="s">
        <v>174</v>
      </c>
      <c r="C47" s="113" t="s">
        <v>175</v>
      </c>
      <c r="D47" s="113" t="s">
        <v>176</v>
      </c>
      <c r="E47" s="113" t="s">
        <v>177</v>
      </c>
      <c r="F47" s="113" t="s">
        <v>9</v>
      </c>
      <c r="G47" s="113">
        <v>150</v>
      </c>
      <c r="H47" s="37" t="s">
        <v>10</v>
      </c>
      <c r="I47" s="40">
        <v>5</v>
      </c>
      <c r="J47" s="43">
        <v>95</v>
      </c>
      <c r="K47" s="44"/>
      <c r="L47" s="111"/>
      <c r="M47" s="96">
        <v>90</v>
      </c>
      <c r="N47" s="81" t="s">
        <v>12</v>
      </c>
      <c r="O47" s="82">
        <v>562.5</v>
      </c>
      <c r="P47" s="82">
        <v>4375</v>
      </c>
      <c r="Q47" s="101">
        <v>1875</v>
      </c>
      <c r="R47" s="102"/>
      <c r="S47" s="100">
        <f t="shared" si="0"/>
        <v>90</v>
      </c>
      <c r="T47" s="38">
        <f t="shared" si="5"/>
        <v>17875</v>
      </c>
      <c r="U47" s="39">
        <f t="shared" si="6"/>
        <v>5</v>
      </c>
      <c r="V47" s="39">
        <f t="shared" si="7"/>
        <v>95</v>
      </c>
    </row>
    <row r="48" spans="1:22" ht="47.25" x14ac:dyDescent="0.25">
      <c r="A48" s="6">
        <v>44</v>
      </c>
      <c r="B48" s="47" t="s">
        <v>178</v>
      </c>
      <c r="C48" s="48" t="s">
        <v>179</v>
      </c>
      <c r="D48" s="48" t="s">
        <v>180</v>
      </c>
      <c r="E48" s="48" t="s">
        <v>181</v>
      </c>
      <c r="F48" s="48" t="s">
        <v>182</v>
      </c>
      <c r="G48" s="48">
        <v>120</v>
      </c>
      <c r="H48" s="51" t="s">
        <v>30</v>
      </c>
      <c r="I48" s="47">
        <v>5</v>
      </c>
      <c r="J48" s="51">
        <v>95</v>
      </c>
      <c r="K48" s="70"/>
      <c r="L48" s="111"/>
      <c r="M48" s="95"/>
      <c r="N48" s="76"/>
      <c r="O48" s="77"/>
      <c r="P48" s="77">
        <v>0</v>
      </c>
      <c r="Q48" s="105" t="s">
        <v>33</v>
      </c>
      <c r="R48" s="104"/>
      <c r="S48" s="100">
        <f t="shared" si="0"/>
        <v>120</v>
      </c>
      <c r="T48" s="38">
        <f t="shared" si="5"/>
        <v>0</v>
      </c>
      <c r="U48" s="39">
        <f t="shared" si="6"/>
        <v>5</v>
      </c>
      <c r="V48" s="39">
        <f t="shared" si="7"/>
        <v>95</v>
      </c>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24 S26:S42 S44:S48">
    <cfRule type="expression" dxfId="2" priority="275">
      <formula>M5&gt;G5</formula>
    </cfRule>
    <cfRule type="expression" priority="276">
      <formula>$M$5&gt;$G$5</formula>
    </cfRule>
  </conditionalFormatting>
  <conditionalFormatting sqref="S25">
    <cfRule type="expression" dxfId="1" priority="5">
      <formula>M25&gt;G25</formula>
    </cfRule>
    <cfRule type="expression" priority="6">
      <formula>$M$5&gt;$G$5</formula>
    </cfRule>
  </conditionalFormatting>
  <conditionalFormatting sqref="S43">
    <cfRule type="expression" dxfId="0" priority="1">
      <formula>M43&gt;G43</formula>
    </cfRule>
    <cfRule type="expression" priority="2">
      <formula>$M$5&gt;$G$5</formula>
    </cfRule>
  </conditionalFormatting>
  <dataValidations count="3">
    <dataValidation type="list" allowBlank="1" showInputMessage="1" showErrorMessage="1" sqref="F6:F45" xr:uid="{00000000-0002-0000-0000-000000000000}">
      <formula1>"YES, NO"</formula1>
    </dataValidation>
    <dataValidation type="decimal" showInputMessage="1" showErrorMessage="1" sqref="P6:P48"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&amp;L&amp;"-,Bold"CenturyLink N16-RFQ-060&amp;C&amp;D&amp;RPage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2019-07-18T17:59:10Z</cp:lastPrinted>
  <dcterms:created xsi:type="dcterms:W3CDTF">2017-01-24T17:19:42Z</dcterms:created>
  <dcterms:modified xsi:type="dcterms:W3CDTF">2019-07-18T19:25:41Z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