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69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kb631\Documents\"/>
    </mc:Choice>
  </mc:AlternateContent>
  <bookViews>
    <workbookView xWindow="0" yWindow="0" windowWidth="20490" windowHeight="723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71027"/>
</workbook>
</file>

<file path=xl/calcChain.xml><?xml version="1.0" encoding="utf-8"?>
<calcChain xmlns="http://schemas.openxmlformats.org/spreadsheetml/2006/main">
  <c r="V23" i="4" l="1"/>
  <c r="U23" i="4"/>
  <c r="T23" i="4"/>
  <c r="S23" i="4"/>
  <c r="S20" i="4" l="1"/>
  <c r="T20" i="4"/>
  <c r="U20" i="4"/>
  <c r="V20" i="4"/>
  <c r="S21" i="4"/>
  <c r="T21" i="4"/>
  <c r="U21" i="4"/>
  <c r="V21" i="4"/>
  <c r="S22" i="4"/>
  <c r="T22" i="4"/>
  <c r="U22" i="4"/>
  <c r="V22" i="4"/>
  <c r="S6" i="4"/>
  <c r="T6" i="4"/>
  <c r="U6" i="4"/>
  <c r="V6" i="4"/>
  <c r="S7" i="4"/>
  <c r="T7" i="4"/>
  <c r="U7" i="4"/>
  <c r="V7" i="4"/>
  <c r="S8" i="4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5" i="4" l="1"/>
  <c r="T5" i="4"/>
  <c r="U5" i="4"/>
  <c r="V5" i="4"/>
</calcChain>
</file>

<file path=xl/sharedStrings.xml><?xml version="1.0" encoding="utf-8"?>
<sst xmlns="http://schemas.openxmlformats.org/spreadsheetml/2006/main" count="155" uniqueCount="90">
  <si>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</si>
  <si>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</si>
  <si>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</si>
  <si>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</si>
  <si>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</si>
  <si>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</si>
  <si>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</si>
  <si>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</si>
  <si>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</si>
  <si>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</si>
  <si>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</si>
  <si>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</si>
  <si>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</si>
  <si>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</si>
  <si>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</si>
  <si>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</si>
  <si>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</si>
  <si>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</si>
  <si>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</si>
  <si>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</si>
  <si>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</si>
  <si>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</si>
  <si>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</si>
  <si>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</si>
  <si>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</si>
  <si>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</si>
  <si>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</si>
  <si>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</si>
  <si>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</si>
  <si>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</si>
  <si>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N/A</t>
  </si>
  <si>
    <t>Vendor to Complete</t>
  </si>
  <si>
    <t>DOLC3150</t>
  </si>
  <si>
    <t>Site contact - Julie Vannoy 425-252-3518 cabinfeever1@yahoo.com
Building Ownership: Everett Community College 2000 Tower St , Everett, WA  98201
Richard Radcliff, Sr Director of Facilities and Operations, (425)388-9516</t>
  </si>
  <si>
    <t>Install per attached site map</t>
  </si>
  <si>
    <t xml:space="preserve">DOLC2918 </t>
  </si>
  <si>
    <t>Site contact :Tami Hofkamp 360-755-0419 THofkamp@vfs.dol.wa.gov
Building Ownership: Beverly Harrington, (360)421-0601</t>
  </si>
  <si>
    <t>DOLC0603</t>
  </si>
  <si>
    <t>Site contact :Debi Heasley 360-835-2977 DHeasley@vfs.dol.wa.gov
Building Owner/Contact: Lacamas LLC - 4223 70th Ave Ct NW, Gig Harbor, WA 98335 Dan Attilla (253)312-2169</t>
  </si>
  <si>
    <t xml:space="preserve">DOLC2726 </t>
  </si>
  <si>
    <t>Site contact: Loreali Kerr 253-858-3773 peninsulalic@hotmail.com
Building Ownership/Contact: Reality Management - 3212 50th St Ct NW #104, Gig Harbor, WA  98335
Jim Pasin tpasin@narrows.com</t>
  </si>
  <si>
    <t xml:space="preserve">DOLC2714 </t>
  </si>
  <si>
    <t>site contact: Don McCallum 253-845-8811/253-841-0245 Don@autotabs.net
Building Owner/Contact Info: Family Ventures LLC - 8710 236th Ave NE, Redmond, WA  98053
Phani Vankadari (510) 857-9821</t>
  </si>
  <si>
    <t xml:space="preserve">DOLC2602 </t>
  </si>
  <si>
    <t>Town of Ione
207 Houghton, Ione, WA  99139</t>
  </si>
  <si>
    <t>Site contact / Building Owners: Sandy Hutchinson 509-442-3611 townclerk@potc.net or Charles Spears, Mayor.</t>
  </si>
  <si>
    <t xml:space="preserve">DOLC2601 </t>
  </si>
  <si>
    <t>Site contact / building owner: Marianne Nichols 509-447-6474 MNichols@pendoreille.org</t>
  </si>
  <si>
    <t xml:space="preserve">DOLC1742 </t>
  </si>
  <si>
    <t>Site contact : Marsha Turner (206)767-7782 georgetownlicense@gmail.com
Building Owner Contact:(confirm changes first)
Jade Wethy, Associate Property Manager, (877)445-6782, jade.wethy@kidder.com
Kidder Mathews
601 Union St Ste 4720
Seattle, WA  98101</t>
  </si>
  <si>
    <t xml:space="preserve">DOLC1736 </t>
  </si>
  <si>
    <t>West Seattle Licenses Inc..
5048 California Ave SW, Seattle, WA 98136-1208</t>
  </si>
  <si>
    <t>Site Contact: Tiffany Demars 206-938-3111 Tiffany.Demars@vfs.dol.wa.gov
Building Owner/Contact Info: Cal Ave LLC Jim Terrile (253) 862-5163</t>
  </si>
  <si>
    <t>Permission is required for major structural changes but so far it hasn't been needed for wiring or conduit installations..</t>
  </si>
  <si>
    <t>DOLC1731</t>
  </si>
  <si>
    <t>site contact:Maurice Wendel (425)747-0444 dealerdesk@tabs4u.com 
Building Ownership:  ROIC, (858)255-7563</t>
  </si>
  <si>
    <t xml:space="preserve">DOLC1712 </t>
  </si>
  <si>
    <t>site contact /  building owners: Patricia Ellis/Sandra Robinette 253-833-9696 service@auburntabs.com</t>
  </si>
  <si>
    <t>Building is on National Historic Registry so will need to discuss what you want to do.</t>
  </si>
  <si>
    <t>DOLC1201</t>
  </si>
  <si>
    <t>Garfield County Auditor Auto License
789 Main St, Pomeroy, WA 99347</t>
  </si>
  <si>
    <t>site contact / Owner: Donna Deal 509-843-1411 Ddeal@co.garfield.wa.us</t>
  </si>
  <si>
    <t xml:space="preserve">DOLC0901 </t>
  </si>
  <si>
    <t>Douglas County Auditor Auto License
213 S. Rainier St, Waterville, WA  98858-0456</t>
  </si>
  <si>
    <t>site contact: Thad Duvall 509-888-6401 tduvall@co.douglas.wa.us
Building Ownership:  Douglas County 
Please contact IT and maintenance prior to making changes to building/wiring.
Contact Info: County IT Staff-Juan Sanchez, jsanchez@co.douglas.wa.us (509)888-6370
Contact Info: County Facilities Maintenance Staff-Steve Phillips, sphillips@co.douglas.wa.us</t>
  </si>
  <si>
    <t>Chris Lattin                                                     360.584.2266                                               clattin@esd.wa.gov</t>
  </si>
  <si>
    <t>100M</t>
  </si>
  <si>
    <t>DOLC0215</t>
  </si>
  <si>
    <t>Licensing Etc.
914 Sixth St, Clarkston, WA  99403-2079</t>
  </si>
  <si>
    <t>Site contact /building owner: Tammy Butler 509-758-7611 LicensingEtc@gmail.com</t>
  </si>
  <si>
    <t>DOCOAK1</t>
  </si>
  <si>
    <t>499 NE Midway Blvd Suite 1 
Oak Harbor, WA 98277-2615</t>
  </si>
  <si>
    <t>Chad Fletcher 
(360) 963-1416 
chad.fletcher@doc.wa.gov</t>
  </si>
  <si>
    <t>Telecom Room (109) per attached site map</t>
  </si>
  <si>
    <t>20M</t>
  </si>
  <si>
    <t>Julie's Licensing Service
1001 N Broadway Ste A-7, Everett, WA  98201-1582</t>
  </si>
  <si>
    <t>Skagit Auto Licensing Inc.
327 S Burlington Blvd, Burlington, WA  98233-1710</t>
  </si>
  <si>
    <t>Camas Auto License
3252 NE 3rd Ave #5, Camas, WA  98607-2448</t>
  </si>
  <si>
    <t>Peninsula License Agency
3206 50th St Ct NW A109, Gig Harbor, WA  98335-8568</t>
  </si>
  <si>
    <t>DOLC2714 McCallum License Agency, Inc.
16126 Meridian E Ste 107, Puyallup, WA  98375-7202</t>
  </si>
  <si>
    <t>Pend Oreille County Auditor Auto License
625 W. 4th St, Newport, WA  99156-9144</t>
  </si>
  <si>
    <t>Georgetown License Agency
5963 Corson Ave S #162, Seattle, WA  98108-2646</t>
  </si>
  <si>
    <t>Bel Red Auto License, Inc
15600 NE 8th Suite K-16, Bellevue, WA  98008-3946</t>
  </si>
  <si>
    <t>Auburn License Agency Inc.
124 Auburn Way N, Auburn, WA  98002-5011</t>
  </si>
  <si>
    <t>140 S Arthur St,                                                 Spokane, WA 99202-2204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</si>
  <si>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</si>
  <si>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r>
      <rPr>
        <b/>
        <sz val="12"/>
        <color theme="1"/>
        <rFont val="Calibri"/>
        <family val="2"/>
        <scheme val="minor"/>
      </rPr>
      <t>VE</t>
    </r>
    <r>
      <rPr>
        <sz val="12"/>
        <color theme="1"/>
        <rFont val="Calibri"/>
        <family val="2"/>
        <scheme val="minor"/>
      </rPr>
      <t>-SPO3217 / ESD3203</t>
    </r>
  </si>
  <si>
    <t>PE-SPO3217 / ESD3203</t>
  </si>
  <si>
    <t>Evaluation  Model for Solicitation Number N20-RFQ-001</t>
  </si>
  <si>
    <t>Copper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</si>
</sst>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</fills>
  <borders count="41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9" borderId="0" applyNumberFormat="0" applyBorder="0" applyAlignment="0" applyProtection="0"/>
    <xf numFmtId="0" fontId="12" fillId="10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24" applyNumberFormat="0" applyAlignment="0" applyProtection="0"/>
    <xf numFmtId="0" fontId="15" fillId="13" borderId="25" applyNumberFormat="0" applyAlignment="0" applyProtection="0"/>
    <xf numFmtId="0" fontId="16" fillId="13" borderId="24" applyNumberFormat="0" applyAlignment="0" applyProtection="0"/>
    <xf numFmtId="0" fontId="17" fillId="0" borderId="26" applyNumberFormat="0" applyFill="0" applyAlignment="0" applyProtection="0"/>
    <xf numFmtId="0" fontId="18" fillId="14" borderId="27" applyNumberFormat="0" applyAlignment="0" applyProtection="0"/>
    <xf numFmtId="0" fontId="19" fillId="0" borderId="0" applyNumberFormat="0" applyFill="0" applyBorder="0" applyAlignment="0" applyProtection="0"/>
    <xf numFmtId="0" fontId="1" fillId="15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2" fillId="39" borderId="0" applyNumberFormat="0" applyBorder="0" applyAlignment="0" applyProtection="0"/>
    <xf numFmtId="7" fontId="2" fillId="41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40" borderId="36">
      <alignment horizontal="left" vertical="top" wrapText="1"/>
    </xf>
  </cellStyleXfs>
  <cellXfs count="101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32" xfId="0" applyFont="1" applyFill="1" applyBorder="1" applyAlignment="1">
      <alignment horizontal="left" vertical="top" wrapText="1"/>
    </xf>
    <xf numFmtId="0" fontId="2" fillId="7" borderId="2" xfId="0" applyFont="1" applyFill="1" applyBorder="1" applyAlignment="1">
      <alignment horizontal="left" vertical="top" wrapText="1"/>
    </xf>
    <xf numFmtId="0" fontId="2" fillId="7" borderId="18" xfId="0" applyFont="1" applyFill="1" applyBorder="1" applyAlignment="1">
      <alignment horizontal="left" vertical="top" wrapText="1"/>
    </xf>
    <xf numFmtId="0" fontId="2" fillId="7" borderId="19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0" fontId="2" fillId="7" borderId="30" xfId="0" applyFont="1" applyFill="1" applyBorder="1" applyAlignment="1">
      <alignment horizontal="left" vertical="top" wrapText="1"/>
    </xf>
    <xf numFmtId="0" fontId="5" fillId="8" borderId="5" xfId="2" applyNumberFormat="1" applyFont="1" applyFill="1" applyBorder="1" applyAlignment="1">
      <alignment horizontal="left" vertical="top" wrapText="1"/>
    </xf>
    <xf numFmtId="164" fontId="5" fillId="8" borderId="5" xfId="1" applyNumberFormat="1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164" fontId="5" fillId="8" borderId="35" xfId="1" applyNumberFormat="1" applyFont="1" applyFill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164" fontId="5" fillId="8" borderId="33" xfId="1" applyNumberFormat="1" applyFont="1" applyFill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left" vertical="top" wrapText="1"/>
    </xf>
    <xf numFmtId="0" fontId="24" fillId="0" borderId="20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5" fillId="8" borderId="38" xfId="2" applyNumberFormat="1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7" fontId="2" fillId="40" borderId="40" xfId="1" applyNumberFormat="1" applyFont="1" applyFill="1" applyBorder="1" applyAlignment="1">
      <alignment horizontal="left" vertical="top" wrapText="1"/>
    </xf>
    <xf numFmtId="7" fontId="2" fillId="42" borderId="40" xfId="1" applyNumberFormat="1" applyFont="1" applyFill="1" applyBorder="1" applyAlignment="1">
      <alignment horizontal="left" vertical="top" wrapText="1"/>
    </xf>
    <xf numFmtId="7" fontId="2" fillId="41" borderId="40" xfId="1" applyNumberFormat="1" applyFont="1" applyFill="1" applyBorder="1" applyAlignment="1">
      <alignment horizontal="left" vertical="top" wrapText="1"/>
    </xf>
    <xf numFmtId="7" fontId="2" fillId="2" borderId="40" xfId="1" applyNumberFormat="1" applyFont="1" applyFill="1" applyBorder="1" applyAlignment="1">
      <alignment horizontal="left" vertical="top" wrapText="1"/>
    </xf>
    <xf numFmtId="7" fontId="2" fillId="42" borderId="40" xfId="44" applyFill="1" applyBorder="1">
      <alignment horizontal="left" vertical="top" wrapText="1"/>
    </xf>
    <xf numFmtId="7" fontId="2" fillId="42" borderId="33" xfId="1" applyNumberFormat="1" applyFont="1" applyFill="1" applyBorder="1" applyAlignment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2" borderId="33" xfId="44" applyFill="1" applyBorder="1">
      <alignment horizontal="left" vertical="top" wrapText="1"/>
    </xf>
    <xf numFmtId="7" fontId="2" fillId="40" borderId="40" xfId="47" applyFill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399"/>
  <sheetViews>
    <sheetView tabSelected="1" topLeftCell="H10" zoomScaleNormal="100" workbookViewId="0">
      <selection activeCell="R12" sqref="R12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43.85546875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45" customWidth="1"/>
    <col min="20" max="20" width="11.85546875" style="45" customWidth="1"/>
    <col min="21" max="21" width="9.42578125" style="2" customWidth="1"/>
    <col min="22" max="16384" width="8.85546875" style="2"/>
  </cols>
  <sheetData>
    <row r="1" spans="1:22" ht="52.9" customHeight="1" thickBot="1" x14ac:dyDescent="0.3">
      <c r="A1" s="93" t="s">
        <v>88</v>
      </c>
      <c r="B1" s="93"/>
      <c r="C1" s="93"/>
      <c r="D1" s="93"/>
      <c r="E1" s="93"/>
      <c r="F1" s="93"/>
      <c r="G1" s="93"/>
      <c r="H1" s="93"/>
      <c r="I1" s="93"/>
      <c r="J1" s="93"/>
      <c r="K1" s="93"/>
      <c r="S1" s="5"/>
      <c r="T1" s="5"/>
    </row>
    <row r="2" spans="1:22" ht="28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94" t="s">
        <v>31</v>
      </c>
      <c r="N2" s="94"/>
      <c r="O2" s="94"/>
      <c r="P2" s="94"/>
      <c r="Q2" s="53"/>
      <c r="R2" s="53"/>
      <c r="S2" s="11"/>
      <c r="T2" s="11"/>
    </row>
    <row r="3" spans="1:22" s="17" customFormat="1" ht="52.15" customHeight="1" thickBot="1" x14ac:dyDescent="0.3">
      <c r="A3" s="12"/>
      <c r="B3" s="13"/>
      <c r="C3" s="14"/>
      <c r="D3" s="14"/>
      <c r="E3" s="14"/>
      <c r="F3" s="14"/>
      <c r="G3" s="14"/>
      <c r="H3" s="14"/>
      <c r="I3" s="98" t="s">
        <v>15</v>
      </c>
      <c r="J3" s="99"/>
      <c r="K3" s="15"/>
      <c r="L3" s="16"/>
      <c r="M3" s="95"/>
      <c r="N3" s="95"/>
      <c r="O3" s="95"/>
      <c r="P3" s="95"/>
      <c r="Q3" s="96" t="s">
        <v>28</v>
      </c>
      <c r="R3" s="97"/>
      <c r="S3" s="100" t="s">
        <v>21</v>
      </c>
      <c r="T3" s="100"/>
      <c r="U3" s="100"/>
      <c r="V3" s="100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54" t="s">
        <v>25</v>
      </c>
      <c r="R4" s="56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28" t="s">
        <v>6</v>
      </c>
      <c r="C5" s="29" t="s">
        <v>7</v>
      </c>
      <c r="D5" s="29" t="s">
        <v>8</v>
      </c>
      <c r="E5" s="29" t="s">
        <v>0</v>
      </c>
      <c r="F5" s="29" t="s">
        <v>9</v>
      </c>
      <c r="G5" s="29">
        <v>120</v>
      </c>
      <c r="H5" s="30" t="s">
        <v>10</v>
      </c>
      <c r="I5" s="31">
        <v>10</v>
      </c>
      <c r="J5" s="32">
        <v>90</v>
      </c>
      <c r="K5" s="33" t="s">
        <v>13</v>
      </c>
      <c r="L5" s="10"/>
      <c r="M5" s="80">
        <v>20</v>
      </c>
      <c r="N5" s="34" t="s">
        <v>12</v>
      </c>
      <c r="O5" s="35">
        <v>500</v>
      </c>
      <c r="P5" s="35">
        <v>1000</v>
      </c>
      <c r="Q5" s="55">
        <v>1000</v>
      </c>
      <c r="R5" s="57">
        <v>1800</v>
      </c>
      <c r="S5" s="32">
        <f t="shared" ref="S5:S23" si="0">IF(ISBLANK(M5),G5,M5)</f>
        <v>20</v>
      </c>
      <c r="T5" s="36">
        <f t="shared" ref="T5" si="1">24*O5+P5</f>
        <v>13000</v>
      </c>
      <c r="U5" s="37">
        <f>I5</f>
        <v>10</v>
      </c>
      <c r="V5" s="37">
        <f>J5</f>
        <v>90</v>
      </c>
    </row>
    <row r="6" spans="1:22" ht="141.75" x14ac:dyDescent="0.25">
      <c r="A6" s="6">
        <v>2</v>
      </c>
      <c r="B6" s="47" t="s">
        <v>32</v>
      </c>
      <c r="C6" s="48" t="s">
        <v>75</v>
      </c>
      <c r="D6" s="48" t="s">
        <v>33</v>
      </c>
      <c r="E6" s="48" t="s">
        <v>34</v>
      </c>
      <c r="F6" s="48" t="s">
        <v>9</v>
      </c>
      <c r="G6" s="48">
        <v>150</v>
      </c>
      <c r="H6" s="49" t="s">
        <v>10</v>
      </c>
      <c r="I6" s="50">
        <v>5</v>
      </c>
      <c r="J6" s="51">
        <v>95</v>
      </c>
      <c r="K6" s="52"/>
      <c r="L6" s="10"/>
      <c r="M6" s="81">
        <v>120</v>
      </c>
      <c r="N6" s="75" t="s">
        <v>89</v>
      </c>
      <c r="O6" s="76">
        <v>336</v>
      </c>
      <c r="P6" s="76">
        <v>0</v>
      </c>
      <c r="Q6" s="88">
        <v>742</v>
      </c>
      <c r="R6" s="89">
        <v>1091</v>
      </c>
      <c r="S6" s="83">
        <f t="shared" si="0"/>
        <v>120</v>
      </c>
      <c r="T6" s="38">
        <f t="shared" ref="T6:T22" si="2">24*O6+P6</f>
        <v>8064</v>
      </c>
      <c r="U6" s="39">
        <f t="shared" ref="U6:U22" si="3">I6</f>
        <v>5</v>
      </c>
      <c r="V6" s="39">
        <f t="shared" ref="V6:V22" si="4">J6</f>
        <v>95</v>
      </c>
    </row>
    <row r="7" spans="1:22" ht="78.75" x14ac:dyDescent="0.25">
      <c r="A7" s="6">
        <v>5</v>
      </c>
      <c r="B7" s="58" t="s">
        <v>35</v>
      </c>
      <c r="C7" s="59" t="s">
        <v>76</v>
      </c>
      <c r="D7" s="59" t="s">
        <v>36</v>
      </c>
      <c r="E7" s="59" t="s">
        <v>34</v>
      </c>
      <c r="F7" s="59" t="s">
        <v>9</v>
      </c>
      <c r="G7" s="59">
        <v>150</v>
      </c>
      <c r="H7" s="60" t="s">
        <v>10</v>
      </c>
      <c r="I7" s="61">
        <v>20</v>
      </c>
      <c r="J7" s="62">
        <v>80</v>
      </c>
      <c r="K7" s="63"/>
      <c r="L7" s="10"/>
      <c r="M7" s="81">
        <v>120</v>
      </c>
      <c r="N7" s="75" t="s">
        <v>89</v>
      </c>
      <c r="O7" s="76">
        <v>336</v>
      </c>
      <c r="P7" s="76">
        <v>0</v>
      </c>
      <c r="Q7" s="88">
        <v>742</v>
      </c>
      <c r="R7" s="89">
        <v>1091</v>
      </c>
      <c r="S7" s="83">
        <f t="shared" si="0"/>
        <v>120</v>
      </c>
      <c r="T7" s="38">
        <f t="shared" si="2"/>
        <v>8064</v>
      </c>
      <c r="U7" s="39">
        <f t="shared" si="3"/>
        <v>20</v>
      </c>
      <c r="V7" s="39">
        <f t="shared" si="4"/>
        <v>80</v>
      </c>
    </row>
    <row r="8" spans="1:22" ht="110.25" x14ac:dyDescent="0.25">
      <c r="A8" s="6">
        <v>6</v>
      </c>
      <c r="B8" s="64" t="s">
        <v>37</v>
      </c>
      <c r="C8" s="65" t="s">
        <v>77</v>
      </c>
      <c r="D8" s="65" t="s">
        <v>38</v>
      </c>
      <c r="E8" s="65" t="s">
        <v>34</v>
      </c>
      <c r="F8" s="65" t="s">
        <v>9</v>
      </c>
      <c r="G8" s="65">
        <v>150</v>
      </c>
      <c r="H8" s="66" t="s">
        <v>10</v>
      </c>
      <c r="I8" s="67">
        <v>20</v>
      </c>
      <c r="J8" s="68">
        <v>80</v>
      </c>
      <c r="K8" s="69"/>
      <c r="L8" s="10"/>
      <c r="M8" s="81">
        <v>120</v>
      </c>
      <c r="N8" s="75" t="s">
        <v>89</v>
      </c>
      <c r="O8" s="76">
        <v>336</v>
      </c>
      <c r="P8" s="76">
        <v>0</v>
      </c>
      <c r="Q8" s="88">
        <v>742</v>
      </c>
      <c r="R8" s="89">
        <v>1091</v>
      </c>
      <c r="S8" s="83">
        <f t="shared" si="0"/>
        <v>120</v>
      </c>
      <c r="T8" s="38">
        <f t="shared" si="2"/>
        <v>8064</v>
      </c>
      <c r="U8" s="39">
        <f t="shared" si="3"/>
        <v>20</v>
      </c>
      <c r="V8" s="39">
        <f t="shared" si="4"/>
        <v>80</v>
      </c>
    </row>
    <row r="9" spans="1:22" ht="110.25" x14ac:dyDescent="0.25">
      <c r="A9" s="6">
        <v>7</v>
      </c>
      <c r="B9" s="58" t="s">
        <v>39</v>
      </c>
      <c r="C9" s="59" t="s">
        <v>78</v>
      </c>
      <c r="D9" s="41" t="s">
        <v>40</v>
      </c>
      <c r="E9" s="59" t="s">
        <v>34</v>
      </c>
      <c r="F9" s="59" t="s">
        <v>9</v>
      </c>
      <c r="G9" s="59">
        <v>150</v>
      </c>
      <c r="H9" s="60" t="s">
        <v>10</v>
      </c>
      <c r="I9" s="61">
        <v>5</v>
      </c>
      <c r="J9" s="62">
        <v>95</v>
      </c>
      <c r="K9" s="44"/>
      <c r="L9" s="10"/>
      <c r="M9" s="81">
        <v>120</v>
      </c>
      <c r="N9" s="75" t="s">
        <v>89</v>
      </c>
      <c r="O9" s="76">
        <v>437</v>
      </c>
      <c r="P9" s="76">
        <v>0</v>
      </c>
      <c r="Q9" s="88">
        <v>742</v>
      </c>
      <c r="R9" s="89">
        <v>1091</v>
      </c>
      <c r="S9" s="83">
        <f t="shared" si="0"/>
        <v>120</v>
      </c>
      <c r="T9" s="38">
        <f t="shared" si="2"/>
        <v>10488</v>
      </c>
      <c r="U9" s="39">
        <f t="shared" si="3"/>
        <v>5</v>
      </c>
      <c r="V9" s="39">
        <f t="shared" si="4"/>
        <v>95</v>
      </c>
    </row>
    <row r="10" spans="1:22" ht="110.25" x14ac:dyDescent="0.25">
      <c r="A10" s="6">
        <v>8</v>
      </c>
      <c r="B10" s="64" t="s">
        <v>41</v>
      </c>
      <c r="C10" s="65" t="s">
        <v>79</v>
      </c>
      <c r="D10" s="65" t="s">
        <v>42</v>
      </c>
      <c r="E10" s="65" t="s">
        <v>34</v>
      </c>
      <c r="F10" s="65" t="s">
        <v>9</v>
      </c>
      <c r="G10" s="65">
        <v>150</v>
      </c>
      <c r="H10" s="66" t="s">
        <v>10</v>
      </c>
      <c r="I10" s="67">
        <v>5</v>
      </c>
      <c r="J10" s="68">
        <v>95</v>
      </c>
      <c r="K10" s="69"/>
      <c r="L10" s="10"/>
      <c r="M10" s="81"/>
      <c r="N10" s="75"/>
      <c r="O10" s="76"/>
      <c r="P10" s="76">
        <v>0</v>
      </c>
      <c r="Q10" s="88"/>
      <c r="R10" s="91"/>
      <c r="S10" s="83">
        <f t="shared" si="0"/>
        <v>150</v>
      </c>
      <c r="T10" s="38">
        <f t="shared" si="2"/>
        <v>0</v>
      </c>
      <c r="U10" s="39">
        <f t="shared" si="3"/>
        <v>5</v>
      </c>
      <c r="V10" s="39">
        <f t="shared" si="4"/>
        <v>95</v>
      </c>
    </row>
    <row r="11" spans="1:22" ht="63" x14ac:dyDescent="0.25">
      <c r="A11" s="6">
        <v>9</v>
      </c>
      <c r="B11" s="40" t="s">
        <v>43</v>
      </c>
      <c r="C11" s="41" t="s">
        <v>44</v>
      </c>
      <c r="D11" s="41" t="s">
        <v>45</v>
      </c>
      <c r="E11" s="41" t="s">
        <v>34</v>
      </c>
      <c r="F11" s="41" t="s">
        <v>9</v>
      </c>
      <c r="G11" s="41">
        <v>150</v>
      </c>
      <c r="H11" s="42" t="s">
        <v>10</v>
      </c>
      <c r="I11" s="46">
        <v>5</v>
      </c>
      <c r="J11" s="43">
        <v>95</v>
      </c>
      <c r="K11" s="44"/>
      <c r="L11" s="10"/>
      <c r="M11" s="82"/>
      <c r="N11" s="77"/>
      <c r="O11" s="78"/>
      <c r="P11" s="78">
        <v>0</v>
      </c>
      <c r="Q11" s="87"/>
      <c r="R11" s="90"/>
      <c r="S11" s="83">
        <f t="shared" si="0"/>
        <v>150</v>
      </c>
      <c r="T11" s="38">
        <f t="shared" si="2"/>
        <v>0</v>
      </c>
      <c r="U11" s="39">
        <f t="shared" si="3"/>
        <v>5</v>
      </c>
      <c r="V11" s="39">
        <f t="shared" si="4"/>
        <v>95</v>
      </c>
    </row>
    <row r="12" spans="1:22" ht="63" x14ac:dyDescent="0.25">
      <c r="A12" s="6">
        <v>10</v>
      </c>
      <c r="B12" s="64" t="s">
        <v>46</v>
      </c>
      <c r="C12" s="65" t="s">
        <v>80</v>
      </c>
      <c r="D12" s="65" t="s">
        <v>47</v>
      </c>
      <c r="E12" s="65" t="s">
        <v>34</v>
      </c>
      <c r="F12" s="65" t="s">
        <v>9</v>
      </c>
      <c r="G12" s="65">
        <v>150</v>
      </c>
      <c r="H12" s="66" t="s">
        <v>10</v>
      </c>
      <c r="I12" s="67">
        <v>5</v>
      </c>
      <c r="J12" s="68">
        <v>95</v>
      </c>
      <c r="K12" s="69"/>
      <c r="L12" s="10"/>
      <c r="M12" s="81">
        <v>120</v>
      </c>
      <c r="N12" s="75" t="s">
        <v>89</v>
      </c>
      <c r="O12" s="76">
        <v>336</v>
      </c>
      <c r="P12" s="76">
        <v>0</v>
      </c>
      <c r="Q12" s="85">
        <v>843</v>
      </c>
      <c r="R12" s="91"/>
      <c r="S12" s="83">
        <f t="shared" si="0"/>
        <v>120</v>
      </c>
      <c r="T12" s="38">
        <f t="shared" si="2"/>
        <v>8064</v>
      </c>
      <c r="U12" s="39">
        <f t="shared" si="3"/>
        <v>5</v>
      </c>
      <c r="V12" s="39">
        <f t="shared" si="4"/>
        <v>95</v>
      </c>
    </row>
    <row r="13" spans="1:22" ht="173.25" x14ac:dyDescent="0.25">
      <c r="A13" s="6">
        <v>11</v>
      </c>
      <c r="B13" s="40" t="s">
        <v>48</v>
      </c>
      <c r="C13" s="41" t="s">
        <v>81</v>
      </c>
      <c r="D13" s="41" t="s">
        <v>49</v>
      </c>
      <c r="E13" s="41" t="s">
        <v>34</v>
      </c>
      <c r="F13" s="41" t="s">
        <v>9</v>
      </c>
      <c r="G13" s="41">
        <v>150</v>
      </c>
      <c r="H13" s="42" t="s">
        <v>10</v>
      </c>
      <c r="I13" s="46">
        <v>5</v>
      </c>
      <c r="J13" s="43">
        <v>95</v>
      </c>
      <c r="K13" s="44"/>
      <c r="L13" s="10"/>
      <c r="M13" s="82"/>
      <c r="N13" s="77"/>
      <c r="O13" s="78"/>
      <c r="P13" s="78">
        <v>0</v>
      </c>
      <c r="Q13" s="87"/>
      <c r="R13" s="90"/>
      <c r="S13" s="83">
        <f t="shared" si="0"/>
        <v>150</v>
      </c>
      <c r="T13" s="38">
        <f t="shared" si="2"/>
        <v>0</v>
      </c>
      <c r="U13" s="39">
        <f t="shared" si="3"/>
        <v>5</v>
      </c>
      <c r="V13" s="39">
        <f t="shared" si="4"/>
        <v>95</v>
      </c>
    </row>
    <row r="14" spans="1:22" ht="94.5" x14ac:dyDescent="0.25">
      <c r="A14" s="6">
        <v>12</v>
      </c>
      <c r="B14" s="70" t="s">
        <v>50</v>
      </c>
      <c r="C14" s="71" t="s">
        <v>51</v>
      </c>
      <c r="D14" s="65" t="s">
        <v>52</v>
      </c>
      <c r="E14" s="71" t="s">
        <v>34</v>
      </c>
      <c r="F14" s="71" t="s">
        <v>9</v>
      </c>
      <c r="G14" s="71">
        <v>150</v>
      </c>
      <c r="H14" s="72" t="s">
        <v>10</v>
      </c>
      <c r="I14" s="73">
        <v>5</v>
      </c>
      <c r="J14" s="74">
        <v>95</v>
      </c>
      <c r="K14" s="69"/>
      <c r="L14" s="10"/>
      <c r="M14" s="81"/>
      <c r="N14" s="75"/>
      <c r="O14" s="76"/>
      <c r="P14" s="76">
        <v>0</v>
      </c>
      <c r="Q14" s="88"/>
      <c r="R14" s="89"/>
      <c r="S14" s="83">
        <f t="shared" si="0"/>
        <v>150</v>
      </c>
      <c r="T14" s="38">
        <f t="shared" si="2"/>
        <v>0</v>
      </c>
      <c r="U14" s="39">
        <f t="shared" si="3"/>
        <v>5</v>
      </c>
      <c r="V14" s="39">
        <f t="shared" si="4"/>
        <v>95</v>
      </c>
    </row>
    <row r="15" spans="1:22" ht="78.75" x14ac:dyDescent="0.25">
      <c r="A15" s="6">
        <v>13</v>
      </c>
      <c r="B15" s="40" t="s">
        <v>54</v>
      </c>
      <c r="C15" s="41" t="s">
        <v>82</v>
      </c>
      <c r="D15" s="41" t="s">
        <v>55</v>
      </c>
      <c r="E15" s="41" t="s">
        <v>34</v>
      </c>
      <c r="F15" s="41" t="s">
        <v>9</v>
      </c>
      <c r="G15" s="41">
        <v>150</v>
      </c>
      <c r="H15" s="42" t="s">
        <v>10</v>
      </c>
      <c r="I15" s="46">
        <v>5</v>
      </c>
      <c r="J15" s="43">
        <v>95</v>
      </c>
      <c r="K15" s="44" t="s">
        <v>53</v>
      </c>
      <c r="L15" s="10"/>
      <c r="M15" s="82"/>
      <c r="N15" s="77"/>
      <c r="O15" s="78"/>
      <c r="P15" s="78">
        <v>0</v>
      </c>
      <c r="Q15" s="87"/>
      <c r="R15" s="90"/>
      <c r="S15" s="83">
        <f t="shared" si="0"/>
        <v>150</v>
      </c>
      <c r="T15" s="38">
        <f t="shared" si="2"/>
        <v>0</v>
      </c>
      <c r="U15" s="39">
        <f t="shared" si="3"/>
        <v>5</v>
      </c>
      <c r="V15" s="39">
        <f t="shared" si="4"/>
        <v>95</v>
      </c>
    </row>
    <row r="16" spans="1:22" ht="63" x14ac:dyDescent="0.25">
      <c r="A16" s="6">
        <v>14</v>
      </c>
      <c r="B16" s="64" t="s">
        <v>56</v>
      </c>
      <c r="C16" s="65" t="s">
        <v>83</v>
      </c>
      <c r="D16" s="65" t="s">
        <v>57</v>
      </c>
      <c r="E16" s="65" t="s">
        <v>34</v>
      </c>
      <c r="F16" s="65" t="s">
        <v>9</v>
      </c>
      <c r="G16" s="65">
        <v>150</v>
      </c>
      <c r="H16" s="66" t="s">
        <v>10</v>
      </c>
      <c r="I16" s="67">
        <v>5</v>
      </c>
      <c r="J16" s="68">
        <v>95</v>
      </c>
      <c r="K16" s="69"/>
      <c r="L16" s="10"/>
      <c r="M16" s="81"/>
      <c r="N16" s="75"/>
      <c r="O16" s="76"/>
      <c r="P16" s="76">
        <v>0</v>
      </c>
      <c r="Q16" s="85"/>
      <c r="R16" s="89"/>
      <c r="S16" s="83">
        <f t="shared" si="0"/>
        <v>150</v>
      </c>
      <c r="T16" s="38">
        <f t="shared" si="2"/>
        <v>0</v>
      </c>
      <c r="U16" s="39">
        <f t="shared" si="3"/>
        <v>5</v>
      </c>
      <c r="V16" s="39">
        <f t="shared" si="4"/>
        <v>95</v>
      </c>
    </row>
    <row r="17" spans="1:22" ht="47.25" x14ac:dyDescent="0.25">
      <c r="A17" s="6">
        <v>15</v>
      </c>
      <c r="B17" s="40" t="s">
        <v>59</v>
      </c>
      <c r="C17" s="41" t="s">
        <v>60</v>
      </c>
      <c r="D17" s="41" t="s">
        <v>61</v>
      </c>
      <c r="E17" s="41" t="s">
        <v>34</v>
      </c>
      <c r="F17" s="41" t="s">
        <v>9</v>
      </c>
      <c r="G17" s="41">
        <v>150</v>
      </c>
      <c r="H17" s="42" t="s">
        <v>10</v>
      </c>
      <c r="I17" s="46">
        <v>5</v>
      </c>
      <c r="J17" s="43">
        <v>95</v>
      </c>
      <c r="K17" s="44" t="s">
        <v>58</v>
      </c>
      <c r="L17" s="10"/>
      <c r="M17" s="82"/>
      <c r="N17" s="77"/>
      <c r="O17" s="78"/>
      <c r="P17" s="78">
        <v>0</v>
      </c>
      <c r="Q17" s="87"/>
      <c r="R17" s="90"/>
      <c r="S17" s="83">
        <f t="shared" si="0"/>
        <v>150</v>
      </c>
      <c r="T17" s="38">
        <f t="shared" si="2"/>
        <v>0</v>
      </c>
      <c r="U17" s="39">
        <f t="shared" si="3"/>
        <v>5</v>
      </c>
      <c r="V17" s="39">
        <f t="shared" si="4"/>
        <v>95</v>
      </c>
    </row>
    <row r="18" spans="1:22" ht="227.25" customHeight="1" x14ac:dyDescent="0.25">
      <c r="A18" s="6">
        <v>16</v>
      </c>
      <c r="B18" s="64" t="s">
        <v>62</v>
      </c>
      <c r="C18" s="65" t="s">
        <v>63</v>
      </c>
      <c r="D18" s="65" t="s">
        <v>64</v>
      </c>
      <c r="E18" s="65" t="s">
        <v>34</v>
      </c>
      <c r="F18" s="65" t="s">
        <v>9</v>
      </c>
      <c r="G18" s="65">
        <v>150</v>
      </c>
      <c r="H18" s="66" t="s">
        <v>10</v>
      </c>
      <c r="I18" s="67">
        <v>5</v>
      </c>
      <c r="J18" s="68">
        <v>95</v>
      </c>
      <c r="K18" s="69"/>
      <c r="L18" s="10"/>
      <c r="M18" s="76">
        <v>336</v>
      </c>
      <c r="N18" s="76">
        <v>0</v>
      </c>
      <c r="O18" s="88">
        <v>742</v>
      </c>
      <c r="P18" s="89">
        <v>1091</v>
      </c>
      <c r="Q18" s="85"/>
      <c r="R18" s="91"/>
      <c r="S18" s="83">
        <f t="shared" si="0"/>
        <v>336</v>
      </c>
      <c r="T18" s="38">
        <f t="shared" si="2"/>
        <v>18899</v>
      </c>
      <c r="U18" s="39">
        <f t="shared" si="3"/>
        <v>5</v>
      </c>
      <c r="V18" s="39">
        <f t="shared" si="4"/>
        <v>95</v>
      </c>
    </row>
    <row r="19" spans="1:22" ht="227.45" customHeight="1" x14ac:dyDescent="0.25">
      <c r="A19" s="6">
        <v>17</v>
      </c>
      <c r="B19" s="40" t="s">
        <v>86</v>
      </c>
      <c r="C19" s="41" t="s">
        <v>84</v>
      </c>
      <c r="D19" s="41" t="s">
        <v>65</v>
      </c>
      <c r="E19" s="41" t="s">
        <v>34</v>
      </c>
      <c r="F19" s="41" t="s">
        <v>9</v>
      </c>
      <c r="G19" s="41">
        <v>120</v>
      </c>
      <c r="H19" s="42" t="s">
        <v>66</v>
      </c>
      <c r="I19" s="46">
        <v>10</v>
      </c>
      <c r="J19" s="43">
        <v>90</v>
      </c>
      <c r="K19" s="44" t="s">
        <v>85</v>
      </c>
      <c r="L19" s="10"/>
      <c r="M19" s="82"/>
      <c r="N19" s="77"/>
      <c r="O19" s="78"/>
      <c r="P19" s="78">
        <v>0</v>
      </c>
      <c r="Q19" s="92" t="s">
        <v>30</v>
      </c>
      <c r="R19" s="79"/>
      <c r="S19" s="83">
        <f t="shared" si="0"/>
        <v>120</v>
      </c>
      <c r="T19" s="38">
        <f t="shared" si="2"/>
        <v>0</v>
      </c>
      <c r="U19" s="39">
        <f t="shared" si="3"/>
        <v>10</v>
      </c>
      <c r="V19" s="39">
        <f t="shared" si="4"/>
        <v>90</v>
      </c>
    </row>
    <row r="20" spans="1:22" ht="47.25" x14ac:dyDescent="0.25">
      <c r="A20" s="6">
        <v>18</v>
      </c>
      <c r="B20" s="47" t="s">
        <v>87</v>
      </c>
      <c r="C20" s="48" t="s">
        <v>84</v>
      </c>
      <c r="D20" s="48" t="s">
        <v>65</v>
      </c>
      <c r="E20" s="48" t="s">
        <v>34</v>
      </c>
      <c r="F20" s="48" t="s">
        <v>9</v>
      </c>
      <c r="G20" s="48">
        <v>120</v>
      </c>
      <c r="H20" s="49" t="s">
        <v>66</v>
      </c>
      <c r="I20" s="50">
        <v>10</v>
      </c>
      <c r="J20" s="51">
        <v>90</v>
      </c>
      <c r="K20" s="52"/>
      <c r="L20" s="10"/>
      <c r="M20" s="81"/>
      <c r="N20" s="75"/>
      <c r="O20" s="76"/>
      <c r="P20" s="76">
        <v>0</v>
      </c>
      <c r="Q20" s="86" t="s">
        <v>30</v>
      </c>
      <c r="R20" s="91"/>
      <c r="S20" s="83">
        <f t="shared" si="0"/>
        <v>120</v>
      </c>
      <c r="T20" s="38">
        <f t="shared" si="2"/>
        <v>0</v>
      </c>
      <c r="U20" s="39">
        <f t="shared" si="3"/>
        <v>10</v>
      </c>
      <c r="V20" s="39">
        <f t="shared" si="4"/>
        <v>90</v>
      </c>
    </row>
    <row r="21" spans="1:22" ht="47.25" x14ac:dyDescent="0.25">
      <c r="A21" s="6">
        <v>19</v>
      </c>
      <c r="B21" s="40" t="s">
        <v>67</v>
      </c>
      <c r="C21" s="41" t="s">
        <v>68</v>
      </c>
      <c r="D21" s="41" t="s">
        <v>69</v>
      </c>
      <c r="E21" s="41" t="s">
        <v>34</v>
      </c>
      <c r="F21" s="41" t="s">
        <v>9</v>
      </c>
      <c r="G21" s="41">
        <v>150</v>
      </c>
      <c r="H21" s="42" t="s">
        <v>10</v>
      </c>
      <c r="I21" s="46">
        <v>5</v>
      </c>
      <c r="J21" s="43">
        <v>95</v>
      </c>
      <c r="K21" s="44"/>
      <c r="L21" s="10"/>
      <c r="M21" s="82"/>
      <c r="N21" s="77"/>
      <c r="O21" s="78"/>
      <c r="P21" s="78">
        <v>0</v>
      </c>
      <c r="Q21" s="87"/>
      <c r="R21" s="90"/>
      <c r="S21" s="83">
        <f t="shared" si="0"/>
        <v>150</v>
      </c>
      <c r="T21" s="38">
        <f t="shared" si="2"/>
        <v>0</v>
      </c>
      <c r="U21" s="39">
        <f t="shared" si="3"/>
        <v>5</v>
      </c>
      <c r="V21" s="39">
        <f t="shared" si="4"/>
        <v>95</v>
      </c>
    </row>
    <row r="22" spans="1:22" ht="47.25" x14ac:dyDescent="0.25">
      <c r="A22" s="6">
        <v>20</v>
      </c>
      <c r="B22" s="47" t="s">
        <v>70</v>
      </c>
      <c r="C22" s="48" t="s">
        <v>71</v>
      </c>
      <c r="D22" s="48" t="s">
        <v>72</v>
      </c>
      <c r="E22" s="48" t="s">
        <v>73</v>
      </c>
      <c r="F22" s="48" t="s">
        <v>9</v>
      </c>
      <c r="G22" s="48">
        <v>150</v>
      </c>
      <c r="H22" s="49" t="s">
        <v>74</v>
      </c>
      <c r="I22" s="50">
        <v>5</v>
      </c>
      <c r="J22" s="51">
        <v>95</v>
      </c>
      <c r="K22" s="52"/>
      <c r="L22" s="10"/>
      <c r="M22" s="81">
        <v>120</v>
      </c>
      <c r="N22" s="75" t="s">
        <v>89</v>
      </c>
      <c r="O22" s="76">
        <v>437</v>
      </c>
      <c r="P22" s="76">
        <v>0</v>
      </c>
      <c r="Q22" s="88">
        <v>742</v>
      </c>
      <c r="R22" s="91">
        <v>1091</v>
      </c>
      <c r="S22" s="83">
        <f t="shared" si="0"/>
        <v>120</v>
      </c>
      <c r="T22" s="38">
        <f t="shared" si="2"/>
        <v>10488</v>
      </c>
      <c r="U22" s="39">
        <f t="shared" si="3"/>
        <v>5</v>
      </c>
      <c r="V22" s="39">
        <f t="shared" si="4"/>
        <v>95</v>
      </c>
    </row>
    <row r="23" spans="1:22" ht="47.25" x14ac:dyDescent="0.25">
      <c r="A23" s="6">
        <v>21</v>
      </c>
      <c r="B23" s="40" t="s">
        <v>70</v>
      </c>
      <c r="C23" s="41" t="s">
        <v>71</v>
      </c>
      <c r="D23" s="41" t="s">
        <v>72</v>
      </c>
      <c r="E23" s="41" t="s">
        <v>73</v>
      </c>
      <c r="F23" s="41" t="s">
        <v>9</v>
      </c>
      <c r="G23" s="41">
        <v>150</v>
      </c>
      <c r="H23" s="42" t="s">
        <v>66</v>
      </c>
      <c r="I23" s="46">
        <v>5</v>
      </c>
      <c r="J23" s="43">
        <v>95</v>
      </c>
      <c r="K23" s="44"/>
      <c r="L23" s="10"/>
      <c r="M23" s="82">
        <v>120</v>
      </c>
      <c r="N23" s="77" t="s">
        <v>12</v>
      </c>
      <c r="O23" s="78">
        <v>742</v>
      </c>
      <c r="P23" s="78">
        <v>0</v>
      </c>
      <c r="Q23" s="84" t="s">
        <v>30</v>
      </c>
      <c r="R23" s="79">
        <v>1091</v>
      </c>
      <c r="S23" s="83">
        <f t="shared" si="0"/>
        <v>120</v>
      </c>
      <c r="T23" s="38">
        <f t="shared" ref="T23" si="5">24*O23+P23</f>
        <v>17808</v>
      </c>
      <c r="U23" s="39">
        <f t="shared" ref="U23" si="6">I23</f>
        <v>5</v>
      </c>
      <c r="V23" s="39">
        <f t="shared" ref="V23" si="7">J23</f>
        <v>95</v>
      </c>
    </row>
    <row r="24" spans="1:22" x14ac:dyDescent="0.25">
      <c r="S24" s="1"/>
      <c r="T24" s="1"/>
    </row>
    <row r="25" spans="1:22" x14ac:dyDescent="0.25">
      <c r="S25" s="1"/>
      <c r="T25" s="1"/>
    </row>
    <row r="26" spans="1:22" x14ac:dyDescent="0.25">
      <c r="S26" s="1"/>
      <c r="T26" s="1"/>
    </row>
    <row r="27" spans="1:22" x14ac:dyDescent="0.25">
      <c r="S27" s="1"/>
      <c r="T27" s="1"/>
    </row>
    <row r="28" spans="1:22" x14ac:dyDescent="0.25">
      <c r="S28" s="1"/>
      <c r="T28" s="1"/>
    </row>
    <row r="29" spans="1:22" x14ac:dyDescent="0.25">
      <c r="S29" s="1"/>
      <c r="T29" s="1"/>
    </row>
    <row r="30" spans="1:22" x14ac:dyDescent="0.25">
      <c r="S30" s="1"/>
      <c r="T30" s="1"/>
    </row>
    <row r="31" spans="1:22" x14ac:dyDescent="0.25">
      <c r="S31" s="1"/>
      <c r="T31" s="1"/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22">
    <cfRule type="expression" dxfId="1" priority="271">
      <formula>M5&gt;G5</formula>
    </cfRule>
    <cfRule type="expression" priority="272">
      <formula>$M$5&gt;$G$5</formula>
    </cfRule>
  </conditionalFormatting>
  <conditionalFormatting sqref="S23">
    <cfRule type="expression" dxfId="0" priority="1">
      <formula>M23&gt;G23</formula>
    </cfRule>
    <cfRule type="expression" priority="2">
      <formula>$M$5&gt;$G$5</formula>
    </cfRule>
  </conditionalFormatting>
  <dataValidations count="3">
    <dataValidation type="list" allowBlank="1" showInputMessage="1" showErrorMessage="1" sqref="F6:F23">
      <formula1>"YES, NO"</formula1>
    </dataValidation>
    <dataValidation type="decimal" showInputMessage="1" showErrorMessage="1" sqref="P6:P17 P19:P23 N18">
      <formula1>0</formula1>
      <formula2>1000000</formula2>
    </dataValidation>
    <dataValidation type="list" allowBlank="1" showInputMessage="1" showErrorMessage="1" sqref="N6:N17 N19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Baker, Dina</cp:lastModifiedBy>
  <cp:lastPrinted>2019-03-13T19:29:04Z</cp:lastPrinted>
  <dcterms:created xsi:type="dcterms:W3CDTF">2017-01-24T17:19:42Z</dcterms:created>
  <dcterms:modified xsi:type="dcterms:W3CDTF">2019-07-26T20:29:51Z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