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20-RFQ-002\"/>
    </mc:Choice>
  </mc:AlternateContent>
  <bookViews>
    <workbookView xWindow="0" yWindow="0" windowWidth="20490" windowHeight="702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</workbook>
</file>

<file path=xl/calcChain.xml><?xml version="1.0" encoding="utf-8"?>
<calcChain xmlns="http://schemas.openxmlformats.org/spreadsheetml/2006/main">
  <c r="V42" i="4" l="1"/>
  <c r="U42" i="4"/>
  <c r="T42" i="4"/>
  <c r="S42" i="4"/>
  <c r="V41" i="4"/>
  <c r="U41" i="4"/>
  <c r="T41" i="4"/>
  <c r="S41" i="4"/>
  <c r="V40" i="4"/>
  <c r="U40" i="4"/>
  <c r="T40" i="4"/>
  <c r="S40" i="4"/>
  <c r="V39" i="4"/>
  <c r="U39" i="4"/>
  <c r="T39" i="4"/>
  <c r="S39" i="4"/>
  <c r="V38" i="4"/>
  <c r="U38" i="4"/>
  <c r="T38" i="4"/>
  <c r="S38" i="4"/>
  <c r="V37" i="4"/>
  <c r="U37" i="4"/>
  <c r="T37" i="4"/>
  <c r="S37" i="4"/>
  <c r="V36" i="4"/>
  <c r="U36" i="4"/>
  <c r="T36" i="4"/>
  <c r="S36" i="4"/>
  <c r="V35" i="4"/>
  <c r="U35" i="4"/>
  <c r="T35" i="4"/>
  <c r="S35" i="4"/>
  <c r="V34" i="4"/>
  <c r="U34" i="4"/>
  <c r="T34" i="4"/>
  <c r="S34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<sst xmlns="http://schemas.openxmlformats.org/spreadsheetml/2006/main" count="289" uniqueCount="162">
  <si>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</si>
  <si>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</si>
  <si>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</si>
  <si>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</si>
  <si>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</si>
  <si>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</si>
  <si>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</si>
  <si>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</si>
  <si>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</si>
  <si>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</si>
  <si>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</si>
  <si>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</si>
  <si>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</si>
  <si>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</si>
  <si>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</si>
  <si>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</si>
  <si>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</si>
  <si>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</si>
  <si>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</si>
  <si>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</si>
  <si>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</si>
  <si>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</si>
  <si>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</si>
  <si>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</si>
  <si>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</si>
  <si>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</si>
  <si>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</si>
  <si>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</si>
  <si>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</si>
  <si>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</si>
  <si>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</si>
  <si>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</si>
  <si>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DOCSPOA</t>
  </si>
  <si>
    <t>4705 N. Addison
Spokane, WA  99207-1518</t>
  </si>
  <si>
    <t>Kimi Tuxford
(509) 329-8002
kimi.tuxford@doc.wa.gov</t>
  </si>
  <si>
    <t>Comm closet highlighted in yellow on site map</t>
  </si>
  <si>
    <t>100M</t>
  </si>
  <si>
    <t xml:space="preserve">DOLC3120 </t>
  </si>
  <si>
    <t>Site Contact: Stacie Johnson 425-774-6657 edmondsautolicensing@gmail.com
Building Owner/Contact: Wilson Investments William J. Wilson (425)672-1100</t>
  </si>
  <si>
    <t>Install per attached site map</t>
  </si>
  <si>
    <t>DOLC2314</t>
  </si>
  <si>
    <t>Shelton Tabs &amp; Titles
2505 Olympic Hwy N Ste 130, 
Shelton, WA  98584</t>
  </si>
  <si>
    <t>DOCSPO8</t>
  </si>
  <si>
    <t>Kimi Tuxford
(509) 329-8002
kimi.tuxford@doc.wa.gov
Miles Scott
(509) 867-5905
miles.scott@doc.wa.gov</t>
  </si>
  <si>
    <t>2nd flr, Telco Closet, Room 10 shown on site map</t>
  </si>
  <si>
    <t xml:space="preserve">DOLC1520 </t>
  </si>
  <si>
    <t>Site contact: Barbara McNaughton 360-387-4700 BNcNaughton@vfs.dol.wa.gov
Building Owner:Island County Fire Protection District #1 Contact: Craig Helgeland (360)387-1512</t>
  </si>
  <si>
    <t xml:space="preserve">DOLT3101 </t>
  </si>
  <si>
    <t>3826 26th Place, 
Everett, WA 98201-3801</t>
  </si>
  <si>
    <t>Bret Dana 360-902-0127/360-280-0348 BDana@dol.wa.gov
Building Ownership/Contact: Shaffer Crane (also located at this site) Jim Shaffer (425)508-6370</t>
  </si>
  <si>
    <t>NO</t>
  </si>
  <si>
    <t>Site Contact: Amy Hair 360-442-8476 crautolicensing@gmail.com
Building Ownership: Shelton Property Venture Nanci Stenshoel (360)750-1876</t>
  </si>
  <si>
    <t>Install per attached site map see highlighted location marked for DOL equiptment</t>
  </si>
  <si>
    <t>DOLD2802</t>
  </si>
  <si>
    <t>Friday Harbor Driver Licensing Office
Fire Dist 3 Station, 1011 Mullis
Friday Harbor, WA 98250-7979</t>
  </si>
  <si>
    <t>Site contact: Sandra Overton (360) 378-2677 
Building contct: Chief Norvin Collins (360) 378-5334 chief@sjifire.org</t>
  </si>
  <si>
    <t xml:space="preserve">DOLC3728 </t>
  </si>
  <si>
    <t>Site Contact:Sue Flaherty 360-332-7089 sflaherty@vfs.dol.wa.gov
Building Ownership must approve any changes to building:
ACS Blaine International WA, LLC
350 Pine St, Ste 800
Beaumont, TX 77701
Contact: Kim Sonnier, (409)554-4830, KSonnier@albanesecormier.com</t>
  </si>
  <si>
    <t>1423 Pavel Rd.
Beaver, WA  98305-9600</t>
  </si>
  <si>
    <t>Matt Heil
360-327-3246
matt.heil@dfw.wa.gov
Building Contact:
Michele Brady
360-561-3729</t>
  </si>
  <si>
    <t>D-Mark location needs to be in the Public Relations room on the map, in the NE corner mounted on the east wall.</t>
  </si>
  <si>
    <t>13030 SE Auburn Black Diamond Rd
Auburn, WA  98092-9206</t>
  </si>
  <si>
    <t>Mike Wilson
michael.wilson@dfw.wa.gov
253-931-3950
Gina Carr 
360-902-8396</t>
  </si>
  <si>
    <t>Please install the DMark in the IT/Phone/Alarm room. (Room 108) It is highlighted yellow on the map.
A compound Map with this  new building is labeled number 8 and highlighted and circled.</t>
  </si>
  <si>
    <t>Mt Vernon Drivers Licence Office
1920 S 3rd St, 
Mt Vernon, WA 98273-4916</t>
  </si>
  <si>
    <t>Site Contact:Rocky Luna 360-428-1554
Building Owner Contact Info:Katelyn at Ness Management, (360) 488-2992 NessManagement1@gmail.com</t>
  </si>
  <si>
    <t xml:space="preserve">DOLC3811 </t>
  </si>
  <si>
    <t>Smith's Country Store, Inc.
518 S. Whitman Ave, 
Rosalia, WA  99170-9513</t>
  </si>
  <si>
    <t>Site / Owner contact:Matt and Heather Smith 509-523-2229</t>
  </si>
  <si>
    <t>DOLC3729</t>
  </si>
  <si>
    <t>Sarah Mobley or  Chuck Hamstreet          360-756-9821</t>
  </si>
  <si>
    <t>Install per attach site map</t>
  </si>
  <si>
    <t xml:space="preserve">DOLC3724 </t>
  </si>
  <si>
    <t>Site Contact:Ruby Leveck 360-966-3481 RLeveck@vfs.dol.wa.gov
Building Ownership Contact: Dawson Poweell LLC, Rick Powell and Shannon Van Beek, (360)815-4824 PO Box 433, Everson, WA  98247</t>
  </si>
  <si>
    <t xml:space="preserve">DOLC3423 </t>
  </si>
  <si>
    <t>site contact:Kevin David 360-352-1596 
Building Management: Rants Group Carolyn Graden (360)943-8060</t>
  </si>
  <si>
    <t xml:space="preserve">DOLC3412 </t>
  </si>
  <si>
    <t>Yelm Community Services
624 Crystal Springs Rd NW
Yelm, WA 98597</t>
  </si>
  <si>
    <t>Site / Building Contact: Cindy Marchand - PO Box 5320, Yelm, WA 98597 360-458-7000, Marchanc@comcast.net</t>
  </si>
  <si>
    <t xml:space="preserve">DOLC3302 </t>
  </si>
  <si>
    <t xml:space="preserve">
Site contact: Kevin Schalock 509-935-8552 licensing@chewelahinsurance.com
Building Ownership: William Boyd (509)981-6909</t>
  </si>
  <si>
    <t>Yes</t>
  </si>
  <si>
    <t>1000M</t>
  </si>
  <si>
    <t>DOCPUY1</t>
  </si>
  <si>
    <t>LCON Contact:
Bill Johnson
(253) 983-7190
william.r.johnson@doc.wa.gov
Site Reception:
(253) 256-6556</t>
  </si>
  <si>
    <t>MER identified on site map.</t>
  </si>
  <si>
    <t>DOCSEA3</t>
  </si>
  <si>
    <t>LCON Contact: 
Ryan Beeman
(206) 516-7827
ryan.beeman@doc.wa.gov
Site Reception: 
(206) 729-3326</t>
  </si>
  <si>
    <t>Identified on site map</t>
  </si>
  <si>
    <t>ESD1604</t>
  </si>
  <si>
    <t>Chris Lattin                                    360.584.2266                                      clattin@esd.wa.gov</t>
  </si>
  <si>
    <t>DSHS2029</t>
  </si>
  <si>
    <t>Robert Riddick                                                     509.220.1931                                              RiddiRF@dshs.wa.gov</t>
  </si>
  <si>
    <t>This is an escort only site.  Site contact must be contacted prior to site access.</t>
  </si>
  <si>
    <t>LAN Room, Bldg 11042. Circuit handoff to be located no further than 10 feet of DSHS Router.</t>
  </si>
  <si>
    <t>DOCRAY1</t>
  </si>
  <si>
    <t>515 5th st.
Raymond, WA  98577-1805</t>
  </si>
  <si>
    <t>LCON Contact: 
Keaton Bradley
(360) 537-2105
keaton.bradley@doc.wa.gov
Site Reception: 
(360) 942-4817</t>
  </si>
  <si>
    <t>IT room marked with 'X' on site map</t>
  </si>
  <si>
    <t>DOCCNL1</t>
  </si>
  <si>
    <t>Dan Gonzales
509-544-3522
daniel.gonzales@doc.wa.gov</t>
  </si>
  <si>
    <t>DOCWAL3</t>
  </si>
  <si>
    <t>Gerardo Schimpf
(509) 524-7676
gerardo.schimpf@doc.wa.gov</t>
  </si>
  <si>
    <t>IT Comm Closet shown on map</t>
  </si>
  <si>
    <t>OAHSPO</t>
  </si>
  <si>
    <t>Bob Murphy 360.407.2728            Site Contact: Shelley Vanderzanden 509.742.5715                            Building Contact: Bloch River View LLC Jack Marr 509-328-3029</t>
  </si>
  <si>
    <t>DFW6FSHSDH</t>
  </si>
  <si>
    <t>DFW4FSHSCH</t>
  </si>
  <si>
    <t>Ed McPherson 206-263-7851 ed.mcpherson@metrokc.gov</t>
  </si>
  <si>
    <t xml:space="preserve">DOLS7901 </t>
  </si>
  <si>
    <t>Extend Per LCON to the 2nd floor where the current connection is located. Only open 2nd &amp; 4th Wed.  10 a.m.–2:30 p.m.
Located in a Fire Station.</t>
  </si>
  <si>
    <t>T building, Section T004 (MDF) shown on map. Site has additional access requirements</t>
  </si>
  <si>
    <t>Edmonds Auto License
550 5th Ave S, Edmonds, WA 98020-3403</t>
  </si>
  <si>
    <t>2116 E. 1st Avenue
Spokane, WA 99202-3146</t>
  </si>
  <si>
    <t>Camano Island Licensing
811 N. Sunrise Blvd, Suite D
Camano Island, WA 98282-8778</t>
  </si>
  <si>
    <t>Northwest Licensing
2502 Cedarwood Ave, Ste 2
Bellingham, WA 98225-1465</t>
  </si>
  <si>
    <t>Valley Drug Licensing
208 E Main St, 
Everson, WA  98247-9126</t>
  </si>
  <si>
    <t>PackageExpress Auto Licensing
2103 Harrison Ave NW, Ste 2, 
Olympia, WA  98502-2607</t>
  </si>
  <si>
    <t>Kevin G. Schalock Agency
113 N Park, 
Chewelah, WA  99109-6008</t>
  </si>
  <si>
    <t>405 W Stewart Ave Ste B
Puyallup, WA 98371-5164</t>
  </si>
  <si>
    <t>9620 Stone Ave N
Suite 102
Seattle, 98103-3378</t>
  </si>
  <si>
    <t xml:space="preserve">2222 W Sims Way, Port Townsend, WA 98368 </t>
  </si>
  <si>
    <t>11042 Parke Creek Road, Ellensburg WA 98926-7015</t>
  </si>
  <si>
    <t>1301 N. Ephrata Ave.
Connell, WA  99326-9601</t>
  </si>
  <si>
    <t>1415 W Pine St
Walla Walla, WA 99362-9497</t>
  </si>
  <si>
    <t>16201 E Indiana Ave, Suite 5600, Spokane Valley, WA 99216-2842</t>
  </si>
  <si>
    <t>DOLC3210</t>
  </si>
  <si>
    <t>Site / Owner contact:Phyllis Haworth: 509.455.8320 PHaworth@VFS.DOL.WA.GOV</t>
  </si>
  <si>
    <t>DOWNTOWN AUTO LICENSING
628 S Washington St
Spokane, WA 99204-2518</t>
  </si>
  <si>
    <t>King County MDF
201 S JACKSON ST, 
SEATTLE, WA 98104-3854</t>
  </si>
  <si>
    <t>PE-SEA1711 / CNTY1701</t>
  </si>
  <si>
    <t>VE-SEA1711 / CNTY1701</t>
  </si>
  <si>
    <t>This is an office within a warehouse - install at the rack where the current circuit is located within the office per the LCON.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</si>
  <si>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</si>
  <si>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WSDA0802</t>
  </si>
  <si>
    <t>400 Toteff Road
Kalama, WA  98625</t>
  </si>
  <si>
    <t xml:space="preserve">Sheri Hartman                             360-902-1999                             slhartman@agr.wa.gov           </t>
  </si>
  <si>
    <t>LAN Room, Bldg 400.  Please refer to LCON and attached site map for details on circuit termination location.</t>
  </si>
  <si>
    <t>LNISEA</t>
  </si>
  <si>
    <t xml:space="preserve">2111 N. Northgate Way
Seattle, WA  98133 </t>
  </si>
  <si>
    <t>Robert Early 360-902-5993                       Site Contact: Pamela Davis 206-835-1025  Katy Stark  360-972-4431   Bldg.  Contact: Healthcare Realty 425-450-9065</t>
  </si>
  <si>
    <t xml:space="preserve">Per attached Site Map </t>
  </si>
  <si>
    <t>SOS3412</t>
  </si>
  <si>
    <t>8009 River Dr. SE                                             Tumwater,  WA 98501-6869</t>
  </si>
  <si>
    <t>Freddie Diaz                                                360-570-5580         freddie.diaz@sos.wa.gov;       Building ownership/contact:      Kaufman Property Management  360-491-5230
propertymanagement@kaufmancd.com</t>
  </si>
  <si>
    <t>LAN Room, Bldg. 8009.  Refer to LCON for further details on the circuit termination location.</t>
  </si>
  <si>
    <t>WSDA2701</t>
  </si>
  <si>
    <t>550 Dock St.
Tacoma, Wa 98402-4622</t>
  </si>
  <si>
    <t>Sheri Hartman
360-902-1999
slhartman@agr.wa.gov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</si>
  <si>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</si>
  <si>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DSHS4039</t>
  </si>
  <si>
    <t>516 3rd Ave, 4th Floor
Seattle WA 98104-2385</t>
  </si>
  <si>
    <t>Kim Faber Conine 360-664-5431                                   Cell: 360-280-6538;                      Other contacts: DCS Service Desk - 360-664-5300  from 6:30am - 5:30pm M-F
Michelle Pope Randall - 360-664-5363 Cell: 360-742-9019
Dan Simonton - 360-664-5434 Cell:360-704-0156</t>
  </si>
  <si>
    <t xml:space="preserve">LAN Room, 4th floor.  Cicuit handoff to be located no further than 10 feet of DSHS Router.  County building and attendants are Washington Association of Prosecuting Attorneys (WAPA). </t>
  </si>
  <si>
    <t>PE-SHE2301 / DOCSHE1</t>
  </si>
  <si>
    <t>2321 West Dayton Airport Road
Shelton, WA 98584</t>
  </si>
  <si>
    <t>Dan Devins
360-427-4591
daniel.devins@doc.wa.gov
Site Reception:  360-426-4433</t>
  </si>
  <si>
    <t xml:space="preserve">MDF shown in red on site map
Site has additional access requirements, site contacts will provide details when site visits are scheduled. </t>
  </si>
  <si>
    <t>VE-SHE2301 / DOCSHE1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</si>
  <si>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</si>
  <si>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Blaine Cost Cutter Licensing
1733 H St, Suite 100 
Blaine, WA  98230-5107</t>
  </si>
  <si>
    <t>Evaluation  Model for Solicitation Number N20-RFQ-002 Amendment 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</si>
</sst>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gray0625">
        <fgColor theme="0"/>
      </patternFill>
    </fill>
    <fill>
      <patternFill patternType="solid">
        <fgColor theme="6" tint="0.59999389629810485"/>
        <bgColor theme="0"/>
      </patternFill>
    </fill>
  </fills>
  <borders count="4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/>
      <diagonal/>
    </border>
    <border>
      <left style="double">
        <color indexed="64"/>
      </left>
      <right style="medium">
        <color indexed="64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51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0" borderId="33" xfId="47" applyBorder="1">
      <alignment horizontal="left" vertical="top" wrapText="1"/>
    </xf>
    <xf numFmtId="7" fontId="2" fillId="40" borderId="42" xfId="1" applyNumberFormat="1" applyFont="1" applyFill="1" applyBorder="1" applyAlignment="1">
      <alignment horizontal="left" vertical="top" wrapText="1"/>
    </xf>
    <xf numFmtId="7" fontId="2" fillId="42" borderId="42" xfId="1" applyNumberFormat="1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3" borderId="32" xfId="0" applyFont="1" applyFill="1" applyBorder="1" applyAlignment="1">
      <alignment horizontal="left" vertical="top" wrapText="1"/>
    </xf>
    <xf numFmtId="0" fontId="2" fillId="43" borderId="2" xfId="0" applyFont="1" applyFill="1" applyBorder="1" applyAlignment="1">
      <alignment horizontal="left" vertical="top" wrapText="1"/>
    </xf>
    <xf numFmtId="0" fontId="2" fillId="43" borderId="18" xfId="0" applyFont="1" applyFill="1" applyBorder="1" applyAlignment="1">
      <alignment horizontal="left" vertical="top" wrapText="1"/>
    </xf>
    <xf numFmtId="0" fontId="2" fillId="43" borderId="19" xfId="0" applyFont="1" applyFill="1" applyBorder="1" applyAlignment="1">
      <alignment horizontal="left" vertical="top" wrapText="1"/>
    </xf>
    <xf numFmtId="0" fontId="2" fillId="43" borderId="14" xfId="0" applyFont="1" applyFill="1" applyBorder="1" applyAlignment="1">
      <alignment horizontal="left" vertical="top" wrapText="1"/>
    </xf>
    <xf numFmtId="0" fontId="2" fillId="43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0" fontId="2" fillId="3" borderId="5" xfId="2" applyNumberFormat="1" applyFont="1" applyFill="1" applyBorder="1" applyAlignment="1">
      <alignment horizontal="left" vertical="top" wrapText="1"/>
    </xf>
    <xf numFmtId="7" fontId="2" fillId="3" borderId="5" xfId="1" applyNumberFormat="1" applyFont="1" applyFill="1" applyBorder="1" applyAlignment="1">
      <alignment horizontal="left" vertical="top" wrapText="1"/>
    </xf>
    <xf numFmtId="7" fontId="2" fillId="8" borderId="42" xfId="44" applyFill="1" applyBorder="1">
      <alignment horizontal="left" vertical="top" wrapText="1"/>
    </xf>
    <xf numFmtId="7" fontId="2" fillId="3" borderId="33" xfId="1" applyNumberFormat="1" applyFont="1" applyFill="1" applyBorder="1" applyAlignment="1">
      <alignment horizontal="left" vertical="top" wrapText="1"/>
    </xf>
    <xf numFmtId="0" fontId="5" fillId="43" borderId="38" xfId="2" applyNumberFormat="1" applyFont="1" applyFill="1" applyBorder="1" applyAlignment="1">
      <alignment horizontal="left" vertical="top" wrapText="1"/>
    </xf>
    <xf numFmtId="0" fontId="5" fillId="43" borderId="5" xfId="2" applyNumberFormat="1" applyFont="1" applyFill="1" applyBorder="1" applyAlignment="1">
      <alignment horizontal="left" vertical="top" wrapText="1"/>
    </xf>
    <xf numFmtId="164" fontId="5" fillId="43" borderId="5" xfId="1" applyNumberFormat="1" applyFont="1" applyFill="1" applyBorder="1" applyAlignment="1">
      <alignment horizontal="left" vertical="top" wrapText="1"/>
    </xf>
    <xf numFmtId="164" fontId="5" fillId="43" borderId="35" xfId="1" applyNumberFormat="1" applyFont="1" applyFill="1" applyBorder="1" applyAlignment="1">
      <alignment horizontal="left" vertical="top" wrapText="1"/>
    </xf>
    <xf numFmtId="164" fontId="5" fillId="43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2" borderId="42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45" borderId="33" xfId="44" applyFill="1" applyBorder="1">
      <alignment horizontal="left" vertical="top" wrapText="1"/>
    </xf>
    <xf numFmtId="7" fontId="2" fillId="46" borderId="42" xfId="1" applyNumberFormat="1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7" fontId="2" fillId="40" borderId="42" xfId="45" applyFill="1" applyBorder="1" applyAlignment="1">
      <alignment vertical="top" wrapText="1"/>
    </xf>
    <xf numFmtId="7" fontId="2" fillId="41" borderId="42" xfId="46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165" fontId="2" fillId="41" borderId="42" xfId="1" applyNumberFormat="1" applyFont="1" applyFill="1" applyBorder="1" applyAlignment="1">
      <alignment horizontal="left" vertical="top" wrapText="1"/>
    </xf>
    <xf numFmtId="165" fontId="2" fillId="6" borderId="33" xfId="1" applyNumberFormat="1" applyFont="1" applyFill="1" applyBorder="1" applyAlignment="1">
      <alignment horizontal="left" vertical="top" wrapText="1"/>
    </xf>
    <xf numFmtId="165" fontId="2" fillId="2" borderId="42" xfId="1" applyNumberFormat="1" applyFont="1" applyFill="1" applyBorder="1" applyAlignment="1">
      <alignment horizontal="left" vertical="top" wrapText="1"/>
    </xf>
    <xf numFmtId="165" fontId="2" fillId="2" borderId="33" xfId="1" applyNumberFormat="1" applyFont="1" applyFill="1" applyBorder="1" applyAlignment="1">
      <alignment horizontal="left" vertical="top" wrapText="1"/>
    </xf>
    <xf numFmtId="0" fontId="2" fillId="42" borderId="9" xfId="0" applyFont="1" applyFill="1" applyBorder="1" applyAlignment="1">
      <alignment horizontal="left" vertical="top" wrapText="1"/>
    </xf>
    <xf numFmtId="0" fontId="2" fillId="42" borderId="1" xfId="0" applyFont="1" applyFill="1" applyBorder="1" applyAlignment="1">
      <alignment horizontal="left" vertical="top" wrapText="1"/>
    </xf>
    <xf numFmtId="0" fontId="2" fillId="42" borderId="5" xfId="0" applyFont="1" applyFill="1" applyBorder="1" applyAlignment="1">
      <alignment horizontal="left" vertical="top" wrapText="1"/>
    </xf>
    <xf numFmtId="0" fontId="2" fillId="42" borderId="20" xfId="0" applyFont="1" applyFill="1" applyBorder="1" applyAlignment="1">
      <alignment horizontal="left" vertical="top" wrapText="1"/>
    </xf>
    <xf numFmtId="0" fontId="2" fillId="42" borderId="10" xfId="0" applyFont="1" applyFill="1" applyBorder="1" applyAlignment="1">
      <alignment horizontal="left" vertical="top" wrapText="1"/>
    </xf>
    <xf numFmtId="0" fontId="2" fillId="42" borderId="31" xfId="0" applyFont="1" applyFill="1" applyBorder="1" applyAlignment="1">
      <alignment horizontal="left" vertical="top" wrapText="1"/>
    </xf>
    <xf numFmtId="0" fontId="2" fillId="42" borderId="9" xfId="2" applyNumberFormat="1" applyFont="1" applyFill="1" applyBorder="1" applyAlignment="1">
      <alignment horizontal="left" vertical="top" wrapText="1"/>
    </xf>
    <xf numFmtId="0" fontId="2" fillId="42" borderId="5" xfId="2" applyNumberFormat="1" applyFont="1" applyFill="1" applyBorder="1" applyAlignment="1">
      <alignment horizontal="left" vertical="top" wrapText="1"/>
    </xf>
    <xf numFmtId="7" fontId="2" fillId="42" borderId="5" xfId="1" applyNumberFormat="1" applyFont="1" applyFill="1" applyBorder="1" applyAlignment="1">
      <alignment horizontal="left" vertical="top" wrapText="1"/>
    </xf>
    <xf numFmtId="165" fontId="2" fillId="42" borderId="42" xfId="1" applyNumberFormat="1" applyFont="1" applyFill="1" applyBorder="1" applyAlignment="1">
      <alignment horizontal="left" vertical="top" wrapText="1"/>
    </xf>
    <xf numFmtId="165" fontId="2" fillId="42" borderId="33" xfId="1" applyNumberFormat="1" applyFont="1" applyFill="1" applyBorder="1" applyAlignment="1">
      <alignment horizontal="left" vertical="top" wrapText="1"/>
    </xf>
    <xf numFmtId="165" fontId="2" fillId="40" borderId="43" xfId="1" applyNumberFormat="1" applyFont="1" applyFill="1" applyBorder="1" applyAlignment="1">
      <alignment horizontal="left" vertical="top" wrapText="1"/>
    </xf>
    <xf numFmtId="165" fontId="2" fillId="2" borderId="44" xfId="1" applyNumberFormat="1" applyFont="1" applyFill="1" applyBorder="1" applyAlignment="1">
      <alignment horizontal="left" vertical="top" wrapText="1"/>
    </xf>
    <xf numFmtId="165" fontId="2" fillId="41" borderId="45" xfId="1" applyNumberFormat="1" applyFont="1" applyFill="1" applyBorder="1" applyAlignment="1">
      <alignment horizontal="left" vertical="top" wrapText="1"/>
    </xf>
    <xf numFmtId="165" fontId="2" fillId="42" borderId="46" xfId="1" applyNumberFormat="1" applyFont="1" applyFill="1" applyBorder="1" applyAlignment="1">
      <alignment horizontal="left" vertical="top" wrapText="1"/>
    </xf>
    <xf numFmtId="165" fontId="2" fillId="40" borderId="42" xfId="1" applyNumberFormat="1" applyFont="1" applyFill="1" applyBorder="1" applyAlignment="1">
      <alignment horizontal="left" vertical="top" wrapText="1"/>
    </xf>
    <xf numFmtId="165" fontId="2" fillId="41" borderId="33" xfId="1" applyNumberFormat="1" applyFont="1" applyFill="1" applyBorder="1" applyAlignment="1">
      <alignment horizontal="left" vertical="top" wrapText="1"/>
    </xf>
    <xf numFmtId="165" fontId="2" fillId="40" borderId="33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F1" zoomScale="60" zoomScaleNormal="60" workbookViewId="0">
      <pane ySplit="4" topLeftCell="A41" activePane="bottomLeft" state="frozen"/>
      <selection activeCell="F1" sqref="F1"/>
      <selection pane="bottomLeft" activeCell="Y43" sqref="Y43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67" style="2" customWidth="1"/>
    <col min="12" max="12" width="3.7109375" style="1" customWidth="1"/>
    <col min="13" max="14" width="21" style="3" customWidth="1"/>
    <col min="15" max="15" width="14.7109375" style="4" customWidth="1"/>
    <col min="16" max="16" width="18.710937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41" t="s">
        <v>161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2" t="s">
        <v>31</v>
      </c>
      <c r="N2" s="143"/>
      <c r="O2" s="143"/>
      <c r="P2" s="143"/>
      <c r="Q2" s="113"/>
      <c r="R2" s="117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48" t="s">
        <v>15</v>
      </c>
      <c r="J3" s="149"/>
      <c r="K3" s="15"/>
      <c r="L3" s="16"/>
      <c r="M3" s="144"/>
      <c r="N3" s="145"/>
      <c r="O3" s="145"/>
      <c r="P3" s="145"/>
      <c r="Q3" s="146" t="s">
        <v>28</v>
      </c>
      <c r="R3" s="147"/>
      <c r="S3" s="150" t="s">
        <v>21</v>
      </c>
      <c r="T3" s="150"/>
      <c r="U3" s="150"/>
      <c r="V3" s="150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80" t="s">
        <v>6</v>
      </c>
      <c r="C5" s="81" t="s">
        <v>7</v>
      </c>
      <c r="D5" s="81" t="s">
        <v>8</v>
      </c>
      <c r="E5" s="81" t="s">
        <v>0</v>
      </c>
      <c r="F5" s="81" t="s">
        <v>9</v>
      </c>
      <c r="G5" s="81">
        <v>120</v>
      </c>
      <c r="H5" s="82" t="s">
        <v>10</v>
      </c>
      <c r="I5" s="83">
        <v>10</v>
      </c>
      <c r="J5" s="84">
        <v>90</v>
      </c>
      <c r="K5" s="85" t="s">
        <v>13</v>
      </c>
      <c r="L5" s="10"/>
      <c r="M5" s="94">
        <v>20</v>
      </c>
      <c r="N5" s="95" t="s">
        <v>12</v>
      </c>
      <c r="O5" s="96">
        <v>500</v>
      </c>
      <c r="P5" s="96">
        <v>1000</v>
      </c>
      <c r="Q5" s="97">
        <v>1000</v>
      </c>
      <c r="R5" s="98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47.25" x14ac:dyDescent="0.25">
      <c r="A6" s="6">
        <v>2</v>
      </c>
      <c r="B6" s="33" t="s">
        <v>32</v>
      </c>
      <c r="C6" s="34" t="s">
        <v>33</v>
      </c>
      <c r="D6" s="34" t="s">
        <v>34</v>
      </c>
      <c r="E6" s="34" t="s">
        <v>35</v>
      </c>
      <c r="F6" s="34" t="s">
        <v>9</v>
      </c>
      <c r="G6" s="34">
        <v>150</v>
      </c>
      <c r="H6" s="35" t="s">
        <v>36</v>
      </c>
      <c r="I6" s="39">
        <v>5</v>
      </c>
      <c r="J6" s="36">
        <v>95</v>
      </c>
      <c r="K6" s="37"/>
      <c r="L6" s="10"/>
      <c r="M6" s="89"/>
      <c r="N6" s="90"/>
      <c r="O6" s="91"/>
      <c r="P6" s="91">
        <v>0</v>
      </c>
      <c r="Q6" s="92" t="s">
        <v>30</v>
      </c>
      <c r="R6" s="93"/>
      <c r="S6" s="73">
        <f t="shared" si="0"/>
        <v>150</v>
      </c>
      <c r="T6" s="31">
        <f t="shared" ref="T6:T22" si="2">24*O6+P6</f>
        <v>0</v>
      </c>
      <c r="U6" s="32">
        <f t="shared" ref="U6:U22" si="3">I6</f>
        <v>5</v>
      </c>
      <c r="V6" s="32">
        <f t="shared" ref="V6:V22" si="4">J6</f>
        <v>95</v>
      </c>
    </row>
    <row r="7" spans="1:22" ht="116.45" customHeight="1" x14ac:dyDescent="0.25">
      <c r="A7" s="6">
        <v>3</v>
      </c>
      <c r="B7" s="40" t="s">
        <v>37</v>
      </c>
      <c r="C7" s="41" t="s">
        <v>112</v>
      </c>
      <c r="D7" s="41" t="s">
        <v>38</v>
      </c>
      <c r="E7" s="41" t="s">
        <v>39</v>
      </c>
      <c r="F7" s="41" t="s">
        <v>9</v>
      </c>
      <c r="G7" s="41">
        <v>150</v>
      </c>
      <c r="H7" s="42" t="s">
        <v>10</v>
      </c>
      <c r="I7" s="43">
        <v>20</v>
      </c>
      <c r="J7" s="44">
        <v>80</v>
      </c>
      <c r="K7" s="45"/>
      <c r="L7" s="10"/>
      <c r="M7" s="86"/>
      <c r="N7" s="87" t="s">
        <v>12</v>
      </c>
      <c r="O7" s="88">
        <v>450</v>
      </c>
      <c r="P7" s="88">
        <v>12000</v>
      </c>
      <c r="Q7" s="99"/>
      <c r="R7" s="100">
        <v>1000</v>
      </c>
      <c r="S7" s="74">
        <f t="shared" si="0"/>
        <v>150</v>
      </c>
      <c r="T7" s="31">
        <f t="shared" si="2"/>
        <v>22800</v>
      </c>
      <c r="U7" s="32">
        <f t="shared" si="3"/>
        <v>20</v>
      </c>
      <c r="V7" s="32">
        <f t="shared" si="4"/>
        <v>80</v>
      </c>
    </row>
    <row r="8" spans="1:22" ht="114" customHeight="1" x14ac:dyDescent="0.25">
      <c r="A8" s="6">
        <v>5</v>
      </c>
      <c r="B8" s="48" t="s">
        <v>42</v>
      </c>
      <c r="C8" s="49" t="s">
        <v>113</v>
      </c>
      <c r="D8" s="49" t="s">
        <v>43</v>
      </c>
      <c r="E8" s="49" t="s">
        <v>44</v>
      </c>
      <c r="F8" s="49" t="s">
        <v>9</v>
      </c>
      <c r="G8" s="49">
        <v>150</v>
      </c>
      <c r="H8" s="50" t="s">
        <v>10</v>
      </c>
      <c r="I8" s="51">
        <v>5</v>
      </c>
      <c r="J8" s="52">
        <v>95</v>
      </c>
      <c r="K8" s="53"/>
      <c r="L8" s="10"/>
      <c r="M8" s="71"/>
      <c r="N8" s="67"/>
      <c r="O8" s="68"/>
      <c r="P8" s="68">
        <v>0</v>
      </c>
      <c r="Q8" s="79"/>
      <c r="R8" s="101"/>
      <c r="S8" s="73">
        <f t="shared" si="0"/>
        <v>150</v>
      </c>
      <c r="T8" s="31">
        <f t="shared" si="2"/>
        <v>0</v>
      </c>
      <c r="U8" s="32">
        <f t="shared" si="3"/>
        <v>5</v>
      </c>
      <c r="V8" s="32">
        <f t="shared" si="4"/>
        <v>95</v>
      </c>
    </row>
    <row r="9" spans="1:22" ht="114" customHeight="1" x14ac:dyDescent="0.25">
      <c r="A9" s="6">
        <v>6</v>
      </c>
      <c r="B9" s="54" t="s">
        <v>45</v>
      </c>
      <c r="C9" s="55" t="s">
        <v>114</v>
      </c>
      <c r="D9" s="55" t="s">
        <v>46</v>
      </c>
      <c r="E9" s="55" t="s">
        <v>39</v>
      </c>
      <c r="F9" s="55" t="s">
        <v>9</v>
      </c>
      <c r="G9" s="55">
        <v>150</v>
      </c>
      <c r="H9" s="56" t="s">
        <v>10</v>
      </c>
      <c r="I9" s="57">
        <v>20</v>
      </c>
      <c r="J9" s="58">
        <v>80</v>
      </c>
      <c r="K9" s="59"/>
      <c r="L9" s="10"/>
      <c r="M9" s="70"/>
      <c r="N9" s="65" t="s">
        <v>12</v>
      </c>
      <c r="O9" s="66">
        <v>450</v>
      </c>
      <c r="P9" s="66">
        <v>3600</v>
      </c>
      <c r="Q9" s="77">
        <v>558</v>
      </c>
      <c r="R9" s="102">
        <v>1000</v>
      </c>
      <c r="S9" s="73">
        <f t="shared" si="0"/>
        <v>150</v>
      </c>
      <c r="T9" s="31">
        <f t="shared" si="2"/>
        <v>14400</v>
      </c>
      <c r="U9" s="32">
        <f t="shared" si="3"/>
        <v>20</v>
      </c>
      <c r="V9" s="32">
        <f t="shared" si="4"/>
        <v>80</v>
      </c>
    </row>
    <row r="10" spans="1:22" ht="94.5" x14ac:dyDescent="0.25">
      <c r="A10" s="6">
        <v>7</v>
      </c>
      <c r="B10" s="48" t="s">
        <v>47</v>
      </c>
      <c r="C10" s="49" t="s">
        <v>48</v>
      </c>
      <c r="D10" s="34" t="s">
        <v>49</v>
      </c>
      <c r="E10" s="49" t="s">
        <v>132</v>
      </c>
      <c r="F10" s="49" t="s">
        <v>50</v>
      </c>
      <c r="G10" s="49">
        <v>150</v>
      </c>
      <c r="H10" s="50" t="s">
        <v>10</v>
      </c>
      <c r="I10" s="51">
        <v>5</v>
      </c>
      <c r="J10" s="52">
        <v>95</v>
      </c>
      <c r="K10" s="37"/>
      <c r="L10" s="10"/>
      <c r="M10" s="71"/>
      <c r="N10" s="67"/>
      <c r="O10" s="68"/>
      <c r="P10" s="68">
        <v>0</v>
      </c>
      <c r="Q10" s="103"/>
      <c r="R10" s="101"/>
      <c r="S10" s="73">
        <f t="shared" si="0"/>
        <v>150</v>
      </c>
      <c r="T10" s="31">
        <f t="shared" si="2"/>
        <v>0</v>
      </c>
      <c r="U10" s="32">
        <f t="shared" si="3"/>
        <v>5</v>
      </c>
      <c r="V10" s="32">
        <f t="shared" si="4"/>
        <v>95</v>
      </c>
    </row>
    <row r="11" spans="1:22" ht="82.9" customHeight="1" x14ac:dyDescent="0.25">
      <c r="A11" s="6">
        <v>8</v>
      </c>
      <c r="B11" s="54" t="s">
        <v>40</v>
      </c>
      <c r="C11" s="55" t="s">
        <v>41</v>
      </c>
      <c r="D11" s="55" t="s">
        <v>51</v>
      </c>
      <c r="E11" s="55" t="s">
        <v>52</v>
      </c>
      <c r="F11" s="55" t="s">
        <v>9</v>
      </c>
      <c r="G11" s="55">
        <v>150</v>
      </c>
      <c r="H11" s="56" t="s">
        <v>10</v>
      </c>
      <c r="I11" s="57">
        <v>5</v>
      </c>
      <c r="J11" s="58">
        <v>95</v>
      </c>
      <c r="K11" s="59"/>
      <c r="L11" s="10"/>
      <c r="M11" s="70"/>
      <c r="N11" s="65"/>
      <c r="O11" s="66"/>
      <c r="P11" s="66">
        <v>0</v>
      </c>
      <c r="Q11" s="104"/>
      <c r="R11" s="102"/>
      <c r="S11" s="73">
        <f t="shared" si="0"/>
        <v>150</v>
      </c>
      <c r="T11" s="31">
        <f t="shared" si="2"/>
        <v>0</v>
      </c>
      <c r="U11" s="32">
        <f t="shared" si="3"/>
        <v>5</v>
      </c>
      <c r="V11" s="32">
        <f t="shared" si="4"/>
        <v>95</v>
      </c>
    </row>
    <row r="12" spans="1:22" ht="84" customHeight="1" x14ac:dyDescent="0.25">
      <c r="A12" s="6">
        <v>9</v>
      </c>
      <c r="B12" s="33" t="s">
        <v>53</v>
      </c>
      <c r="C12" s="34" t="s">
        <v>54</v>
      </c>
      <c r="D12" s="34" t="s">
        <v>55</v>
      </c>
      <c r="E12" s="34" t="s">
        <v>110</v>
      </c>
      <c r="F12" s="34" t="s">
        <v>50</v>
      </c>
      <c r="G12" s="34">
        <v>150</v>
      </c>
      <c r="H12" s="35" t="s">
        <v>10</v>
      </c>
      <c r="I12" s="39">
        <v>20</v>
      </c>
      <c r="J12" s="36">
        <v>80</v>
      </c>
      <c r="K12" s="37"/>
      <c r="L12" s="10"/>
      <c r="M12" s="71"/>
      <c r="N12" s="67"/>
      <c r="O12" s="68"/>
      <c r="P12" s="68">
        <v>0</v>
      </c>
      <c r="Q12" s="79"/>
      <c r="R12" s="101"/>
      <c r="S12" s="73">
        <f t="shared" si="0"/>
        <v>150</v>
      </c>
      <c r="T12" s="31">
        <f t="shared" si="2"/>
        <v>0</v>
      </c>
      <c r="U12" s="32">
        <f t="shared" si="3"/>
        <v>20</v>
      </c>
      <c r="V12" s="32">
        <f t="shared" si="4"/>
        <v>80</v>
      </c>
    </row>
    <row r="13" spans="1:22" ht="163.9" customHeight="1" x14ac:dyDescent="0.25">
      <c r="A13" s="6">
        <v>10</v>
      </c>
      <c r="B13" s="54" t="s">
        <v>56</v>
      </c>
      <c r="C13" s="55" t="s">
        <v>160</v>
      </c>
      <c r="D13" s="55" t="s">
        <v>57</v>
      </c>
      <c r="E13" s="55" t="s">
        <v>39</v>
      </c>
      <c r="F13" s="55" t="s">
        <v>9</v>
      </c>
      <c r="G13" s="55">
        <v>150</v>
      </c>
      <c r="H13" s="56" t="s">
        <v>10</v>
      </c>
      <c r="I13" s="57">
        <v>20</v>
      </c>
      <c r="J13" s="58">
        <v>80</v>
      </c>
      <c r="K13" s="59"/>
      <c r="L13" s="10"/>
      <c r="M13" s="70"/>
      <c r="N13" s="65"/>
      <c r="O13" s="66"/>
      <c r="P13" s="66">
        <v>0</v>
      </c>
      <c r="Q13" s="77"/>
      <c r="R13" s="102"/>
      <c r="S13" s="73">
        <f t="shared" si="0"/>
        <v>150</v>
      </c>
      <c r="T13" s="31">
        <f t="shared" si="2"/>
        <v>0</v>
      </c>
      <c r="U13" s="32">
        <f t="shared" si="3"/>
        <v>20</v>
      </c>
      <c r="V13" s="32">
        <f t="shared" si="4"/>
        <v>80</v>
      </c>
    </row>
    <row r="14" spans="1:22" ht="98.45" customHeight="1" x14ac:dyDescent="0.25">
      <c r="A14" s="6">
        <v>11</v>
      </c>
      <c r="B14" s="33" t="s">
        <v>106</v>
      </c>
      <c r="C14" s="34" t="s">
        <v>58</v>
      </c>
      <c r="D14" s="34" t="s">
        <v>59</v>
      </c>
      <c r="E14" s="34" t="s">
        <v>60</v>
      </c>
      <c r="F14" s="34" t="s">
        <v>9</v>
      </c>
      <c r="G14" s="34">
        <v>250</v>
      </c>
      <c r="H14" s="35" t="s">
        <v>10</v>
      </c>
      <c r="I14" s="39">
        <v>5</v>
      </c>
      <c r="J14" s="36">
        <v>95</v>
      </c>
      <c r="K14" s="37"/>
      <c r="L14" s="10"/>
      <c r="M14" s="71"/>
      <c r="N14" s="67"/>
      <c r="O14" s="68"/>
      <c r="P14" s="68">
        <v>0</v>
      </c>
      <c r="Q14" s="79"/>
      <c r="R14" s="101"/>
      <c r="S14" s="73">
        <f t="shared" si="0"/>
        <v>250</v>
      </c>
      <c r="T14" s="31">
        <f t="shared" si="2"/>
        <v>0</v>
      </c>
      <c r="U14" s="32">
        <f t="shared" si="3"/>
        <v>5</v>
      </c>
      <c r="V14" s="32">
        <f t="shared" si="4"/>
        <v>95</v>
      </c>
    </row>
    <row r="15" spans="1:22" ht="94.5" x14ac:dyDescent="0.25">
      <c r="A15" s="6">
        <v>12</v>
      </c>
      <c r="B15" s="60" t="s">
        <v>107</v>
      </c>
      <c r="C15" s="61" t="s">
        <v>61</v>
      </c>
      <c r="D15" s="55" t="s">
        <v>62</v>
      </c>
      <c r="E15" s="61" t="s">
        <v>63</v>
      </c>
      <c r="F15" s="61" t="s">
        <v>9</v>
      </c>
      <c r="G15" s="61">
        <v>250</v>
      </c>
      <c r="H15" s="62" t="s">
        <v>10</v>
      </c>
      <c r="I15" s="63">
        <v>5</v>
      </c>
      <c r="J15" s="64">
        <v>95</v>
      </c>
      <c r="K15" s="59"/>
      <c r="L15" s="10"/>
      <c r="M15" s="70"/>
      <c r="N15" s="65"/>
      <c r="O15" s="66"/>
      <c r="P15" s="66">
        <v>0</v>
      </c>
      <c r="Q15" s="104"/>
      <c r="R15" s="105"/>
      <c r="S15" s="73">
        <f t="shared" si="0"/>
        <v>250</v>
      </c>
      <c r="T15" s="31">
        <f t="shared" si="2"/>
        <v>0</v>
      </c>
      <c r="U15" s="32">
        <f t="shared" si="3"/>
        <v>5</v>
      </c>
      <c r="V15" s="32">
        <f t="shared" si="4"/>
        <v>95</v>
      </c>
    </row>
    <row r="16" spans="1:22" ht="100.9" customHeight="1" x14ac:dyDescent="0.25">
      <c r="A16" s="6">
        <v>13</v>
      </c>
      <c r="B16" s="33" t="s">
        <v>109</v>
      </c>
      <c r="C16" s="34" t="s">
        <v>64</v>
      </c>
      <c r="D16" s="34" t="s">
        <v>65</v>
      </c>
      <c r="E16" s="34" t="s">
        <v>39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71"/>
      <c r="N16" s="67" t="s">
        <v>12</v>
      </c>
      <c r="O16" s="68">
        <v>450</v>
      </c>
      <c r="P16" s="68">
        <v>0</v>
      </c>
      <c r="Q16" s="79">
        <v>558</v>
      </c>
      <c r="R16" s="101">
        <v>1000</v>
      </c>
      <c r="S16" s="73">
        <f t="shared" si="0"/>
        <v>150</v>
      </c>
      <c r="T16" s="31">
        <f t="shared" si="2"/>
        <v>10800</v>
      </c>
      <c r="U16" s="32">
        <f t="shared" si="3"/>
        <v>5</v>
      </c>
      <c r="V16" s="32">
        <f t="shared" si="4"/>
        <v>95</v>
      </c>
    </row>
    <row r="17" spans="1:22" ht="47.25" x14ac:dyDescent="0.25">
      <c r="A17" s="6">
        <v>14</v>
      </c>
      <c r="B17" s="60" t="s">
        <v>66</v>
      </c>
      <c r="C17" s="55" t="s">
        <v>67</v>
      </c>
      <c r="D17" s="55" t="s">
        <v>68</v>
      </c>
      <c r="E17" s="55" t="s">
        <v>39</v>
      </c>
      <c r="F17" s="55" t="s">
        <v>9</v>
      </c>
      <c r="G17" s="55">
        <v>150</v>
      </c>
      <c r="H17" s="56" t="s">
        <v>10</v>
      </c>
      <c r="I17" s="57">
        <v>5</v>
      </c>
      <c r="J17" s="58">
        <v>95</v>
      </c>
      <c r="K17" s="59"/>
      <c r="L17" s="10"/>
      <c r="M17" s="70"/>
      <c r="N17" s="65"/>
      <c r="O17" s="66"/>
      <c r="P17" s="66">
        <v>0</v>
      </c>
      <c r="Q17" s="77"/>
      <c r="R17" s="105"/>
      <c r="S17" s="73">
        <f t="shared" si="0"/>
        <v>150</v>
      </c>
      <c r="T17" s="31">
        <f t="shared" si="2"/>
        <v>0</v>
      </c>
      <c r="U17" s="32">
        <f t="shared" si="3"/>
        <v>5</v>
      </c>
      <c r="V17" s="32">
        <f t="shared" si="4"/>
        <v>95</v>
      </c>
    </row>
    <row r="18" spans="1:22" ht="47.25" x14ac:dyDescent="0.25">
      <c r="A18" s="6">
        <v>15</v>
      </c>
      <c r="B18" s="33" t="s">
        <v>69</v>
      </c>
      <c r="C18" s="34" t="s">
        <v>115</v>
      </c>
      <c r="D18" s="34" t="s">
        <v>70</v>
      </c>
      <c r="E18" s="34" t="s">
        <v>71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71"/>
      <c r="N18" s="67" t="s">
        <v>12</v>
      </c>
      <c r="O18" s="68">
        <v>450</v>
      </c>
      <c r="P18" s="68">
        <v>1550</v>
      </c>
      <c r="Q18" s="79">
        <v>558</v>
      </c>
      <c r="R18" s="101">
        <v>1000</v>
      </c>
      <c r="S18" s="73">
        <f t="shared" si="0"/>
        <v>150</v>
      </c>
      <c r="T18" s="31">
        <f t="shared" si="2"/>
        <v>12350</v>
      </c>
      <c r="U18" s="32">
        <f t="shared" si="3"/>
        <v>5</v>
      </c>
      <c r="V18" s="32">
        <f t="shared" si="4"/>
        <v>95</v>
      </c>
    </row>
    <row r="19" spans="1:22" ht="114" customHeight="1" x14ac:dyDescent="0.25">
      <c r="A19" s="6">
        <v>16</v>
      </c>
      <c r="B19" s="54" t="s">
        <v>72</v>
      </c>
      <c r="C19" s="55" t="s">
        <v>116</v>
      </c>
      <c r="D19" s="55" t="s">
        <v>73</v>
      </c>
      <c r="E19" s="55" t="s">
        <v>39</v>
      </c>
      <c r="F19" s="55" t="s">
        <v>9</v>
      </c>
      <c r="G19" s="55">
        <v>150</v>
      </c>
      <c r="H19" s="56" t="s">
        <v>10</v>
      </c>
      <c r="I19" s="57">
        <v>5</v>
      </c>
      <c r="J19" s="58">
        <v>95</v>
      </c>
      <c r="K19" s="59"/>
      <c r="L19" s="10"/>
      <c r="M19" s="70"/>
      <c r="N19" s="65" t="s">
        <v>12</v>
      </c>
      <c r="O19" s="66">
        <v>450</v>
      </c>
      <c r="P19" s="66">
        <v>0</v>
      </c>
      <c r="Q19" s="77">
        <v>558</v>
      </c>
      <c r="R19" s="102">
        <v>1000</v>
      </c>
      <c r="S19" s="73">
        <f t="shared" si="0"/>
        <v>150</v>
      </c>
      <c r="T19" s="31">
        <f t="shared" si="2"/>
        <v>10800</v>
      </c>
      <c r="U19" s="32">
        <f t="shared" si="3"/>
        <v>5</v>
      </c>
      <c r="V19" s="32">
        <f t="shared" si="4"/>
        <v>95</v>
      </c>
    </row>
    <row r="20" spans="1:22" ht="82.15" customHeight="1" x14ac:dyDescent="0.25">
      <c r="A20" s="6">
        <v>17</v>
      </c>
      <c r="B20" s="33" t="s">
        <v>74</v>
      </c>
      <c r="C20" s="34" t="s">
        <v>117</v>
      </c>
      <c r="D20" s="34" t="s">
        <v>75</v>
      </c>
      <c r="E20" s="34" t="s">
        <v>39</v>
      </c>
      <c r="F20" s="34" t="s">
        <v>9</v>
      </c>
      <c r="G20" s="34">
        <v>150</v>
      </c>
      <c r="H20" s="35" t="s">
        <v>10</v>
      </c>
      <c r="I20" s="39">
        <v>5</v>
      </c>
      <c r="J20" s="36">
        <v>95</v>
      </c>
      <c r="K20" s="37"/>
      <c r="L20" s="10"/>
      <c r="M20" s="71"/>
      <c r="N20" s="67" t="s">
        <v>12</v>
      </c>
      <c r="O20" s="68">
        <v>450</v>
      </c>
      <c r="P20" s="68">
        <v>11000</v>
      </c>
      <c r="Q20" s="118">
        <v>450</v>
      </c>
      <c r="R20" s="118">
        <v>1000</v>
      </c>
      <c r="S20" s="73">
        <f t="shared" si="0"/>
        <v>150</v>
      </c>
      <c r="T20" s="31">
        <f t="shared" si="2"/>
        <v>21800</v>
      </c>
      <c r="U20" s="32">
        <f t="shared" si="3"/>
        <v>5</v>
      </c>
      <c r="V20" s="32">
        <f t="shared" si="4"/>
        <v>95</v>
      </c>
    </row>
    <row r="21" spans="1:22" ht="68.45" customHeight="1" x14ac:dyDescent="0.25">
      <c r="A21" s="6">
        <v>18</v>
      </c>
      <c r="B21" s="40" t="s">
        <v>76</v>
      </c>
      <c r="C21" s="41" t="s">
        <v>77</v>
      </c>
      <c r="D21" s="41" t="s">
        <v>78</v>
      </c>
      <c r="E21" s="41" t="s">
        <v>39</v>
      </c>
      <c r="F21" s="41" t="s">
        <v>9</v>
      </c>
      <c r="G21" s="41">
        <v>150</v>
      </c>
      <c r="H21" s="42" t="s">
        <v>10</v>
      </c>
      <c r="I21" s="43">
        <v>5</v>
      </c>
      <c r="J21" s="44">
        <v>95</v>
      </c>
      <c r="K21" s="45"/>
      <c r="L21" s="10"/>
      <c r="M21" s="70"/>
      <c r="N21" s="65" t="s">
        <v>12</v>
      </c>
      <c r="O21" s="66">
        <v>450</v>
      </c>
      <c r="P21" s="66">
        <v>24500</v>
      </c>
      <c r="Q21" s="106">
        <v>558</v>
      </c>
      <c r="R21" s="107">
        <v>1000</v>
      </c>
      <c r="S21" s="73">
        <f t="shared" si="0"/>
        <v>150</v>
      </c>
      <c r="T21" s="31">
        <f t="shared" si="2"/>
        <v>35300</v>
      </c>
      <c r="U21" s="32">
        <f t="shared" si="3"/>
        <v>5</v>
      </c>
      <c r="V21" s="32">
        <f t="shared" si="4"/>
        <v>95</v>
      </c>
    </row>
    <row r="22" spans="1:22" ht="117" customHeight="1" x14ac:dyDescent="0.25">
      <c r="A22" s="6">
        <v>19</v>
      </c>
      <c r="B22" s="33" t="s">
        <v>79</v>
      </c>
      <c r="C22" s="34" t="s">
        <v>118</v>
      </c>
      <c r="D22" s="34" t="s">
        <v>80</v>
      </c>
      <c r="E22" s="34" t="s">
        <v>39</v>
      </c>
      <c r="F22" s="34" t="s">
        <v>9</v>
      </c>
      <c r="G22" s="34">
        <v>150</v>
      </c>
      <c r="H22" s="35" t="s">
        <v>10</v>
      </c>
      <c r="I22" s="39">
        <v>5</v>
      </c>
      <c r="J22" s="36">
        <v>95</v>
      </c>
      <c r="K22" s="37"/>
      <c r="L22" s="10"/>
      <c r="M22" s="71"/>
      <c r="N22" s="67"/>
      <c r="O22" s="68"/>
      <c r="P22" s="68">
        <v>0</v>
      </c>
      <c r="Q22" s="108"/>
      <c r="R22" s="118"/>
      <c r="S22" s="73">
        <f t="shared" si="0"/>
        <v>150</v>
      </c>
      <c r="T22" s="31">
        <f t="shared" si="2"/>
        <v>0</v>
      </c>
      <c r="U22" s="32">
        <f t="shared" si="3"/>
        <v>5</v>
      </c>
      <c r="V22" s="32">
        <f t="shared" si="4"/>
        <v>95</v>
      </c>
    </row>
    <row r="23" spans="1:22" ht="97.9" customHeight="1" x14ac:dyDescent="0.25">
      <c r="A23" s="6">
        <v>22</v>
      </c>
      <c r="B23" s="40" t="s">
        <v>83</v>
      </c>
      <c r="C23" s="41" t="s">
        <v>119</v>
      </c>
      <c r="D23" s="41" t="s">
        <v>84</v>
      </c>
      <c r="E23" s="41" t="s">
        <v>85</v>
      </c>
      <c r="F23" s="41" t="s">
        <v>81</v>
      </c>
      <c r="G23" s="41">
        <v>150</v>
      </c>
      <c r="H23" s="42" t="s">
        <v>36</v>
      </c>
      <c r="I23" s="43">
        <v>5</v>
      </c>
      <c r="J23" s="44">
        <v>95</v>
      </c>
      <c r="K23" s="45"/>
      <c r="L23" s="10"/>
      <c r="M23" s="70"/>
      <c r="N23" s="65"/>
      <c r="O23" s="66"/>
      <c r="P23" s="66">
        <v>0</v>
      </c>
      <c r="Q23" s="78" t="s">
        <v>30</v>
      </c>
      <c r="R23" s="102"/>
      <c r="S23" s="73">
        <f t="shared" ref="S23:S31" si="5">IF(ISBLANK(M23),G23,M23)</f>
        <v>150</v>
      </c>
      <c r="T23" s="31">
        <f t="shared" ref="T23:T31" si="6">24*O23+P23</f>
        <v>0</v>
      </c>
      <c r="U23" s="32">
        <f t="shared" ref="U23:U31" si="7">I23</f>
        <v>5</v>
      </c>
      <c r="V23" s="32">
        <f t="shared" ref="V23:V31" si="8">J23</f>
        <v>95</v>
      </c>
    </row>
    <row r="24" spans="1:22" ht="100.9" customHeight="1" x14ac:dyDescent="0.25">
      <c r="A24" s="6">
        <v>23</v>
      </c>
      <c r="B24" s="33" t="s">
        <v>86</v>
      </c>
      <c r="C24" s="34" t="s">
        <v>120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36</v>
      </c>
      <c r="I24" s="39">
        <v>5</v>
      </c>
      <c r="J24" s="36">
        <v>95</v>
      </c>
      <c r="K24" s="37"/>
      <c r="L24" s="10"/>
      <c r="M24" s="71"/>
      <c r="N24" s="67" t="s">
        <v>12</v>
      </c>
      <c r="O24" s="68">
        <v>558</v>
      </c>
      <c r="P24" s="68">
        <v>0</v>
      </c>
      <c r="Q24" s="76" t="s">
        <v>30</v>
      </c>
      <c r="R24" s="69">
        <v>1000</v>
      </c>
      <c r="S24" s="74">
        <f t="shared" si="5"/>
        <v>150</v>
      </c>
      <c r="T24" s="31">
        <f t="shared" si="6"/>
        <v>13392</v>
      </c>
      <c r="U24" s="32">
        <f t="shared" si="7"/>
        <v>5</v>
      </c>
      <c r="V24" s="32">
        <f t="shared" si="8"/>
        <v>95</v>
      </c>
    </row>
    <row r="25" spans="1:22" ht="49.9" customHeight="1" x14ac:dyDescent="0.25">
      <c r="A25" s="6">
        <v>24</v>
      </c>
      <c r="B25" s="40" t="s">
        <v>89</v>
      </c>
      <c r="C25" s="41" t="s">
        <v>121</v>
      </c>
      <c r="D25" s="41" t="s">
        <v>90</v>
      </c>
      <c r="E25" s="41" t="s">
        <v>39</v>
      </c>
      <c r="F25" s="41" t="s">
        <v>9</v>
      </c>
      <c r="G25" s="41">
        <v>120</v>
      </c>
      <c r="H25" s="42" t="s">
        <v>10</v>
      </c>
      <c r="I25" s="43">
        <v>10</v>
      </c>
      <c r="J25" s="44">
        <v>90</v>
      </c>
      <c r="K25" s="45"/>
      <c r="L25" s="10"/>
      <c r="M25" s="70"/>
      <c r="N25" s="65"/>
      <c r="O25" s="66"/>
      <c r="P25" s="66">
        <v>0</v>
      </c>
      <c r="Q25" s="77"/>
      <c r="R25" s="102"/>
      <c r="S25" s="73">
        <f t="shared" si="5"/>
        <v>120</v>
      </c>
      <c r="T25" s="31">
        <f t="shared" si="6"/>
        <v>0</v>
      </c>
      <c r="U25" s="32">
        <f t="shared" si="7"/>
        <v>10</v>
      </c>
      <c r="V25" s="32">
        <f t="shared" si="8"/>
        <v>90</v>
      </c>
    </row>
    <row r="26" spans="1:22" ht="51" customHeight="1" x14ac:dyDescent="0.25">
      <c r="A26" s="6">
        <v>25</v>
      </c>
      <c r="B26" s="33" t="s">
        <v>91</v>
      </c>
      <c r="C26" s="34" t="s">
        <v>122</v>
      </c>
      <c r="D26" s="34" t="s">
        <v>92</v>
      </c>
      <c r="E26" s="34" t="s">
        <v>94</v>
      </c>
      <c r="F26" s="34" t="s">
        <v>50</v>
      </c>
      <c r="G26" s="34">
        <v>150</v>
      </c>
      <c r="H26" s="35" t="s">
        <v>36</v>
      </c>
      <c r="I26" s="39">
        <v>5</v>
      </c>
      <c r="J26" s="36">
        <v>95</v>
      </c>
      <c r="K26" s="37" t="s">
        <v>93</v>
      </c>
      <c r="L26" s="10"/>
      <c r="M26" s="71"/>
      <c r="N26" s="67"/>
      <c r="O26" s="68"/>
      <c r="P26" s="68">
        <v>0</v>
      </c>
      <c r="Q26" s="76" t="s">
        <v>30</v>
      </c>
      <c r="R26" s="101"/>
      <c r="S26" s="73">
        <f t="shared" si="5"/>
        <v>150</v>
      </c>
      <c r="T26" s="31">
        <f t="shared" si="6"/>
        <v>0</v>
      </c>
      <c r="U26" s="32">
        <f t="shared" si="7"/>
        <v>5</v>
      </c>
      <c r="V26" s="32">
        <f t="shared" si="8"/>
        <v>95</v>
      </c>
    </row>
    <row r="27" spans="1:22" ht="100.9" customHeight="1" x14ac:dyDescent="0.25">
      <c r="A27" s="6">
        <v>26</v>
      </c>
      <c r="B27" s="54" t="s">
        <v>95</v>
      </c>
      <c r="C27" s="55" t="s">
        <v>96</v>
      </c>
      <c r="D27" s="55" t="s">
        <v>97</v>
      </c>
      <c r="E27" s="55" t="s">
        <v>98</v>
      </c>
      <c r="F27" s="55" t="s">
        <v>9</v>
      </c>
      <c r="G27" s="55">
        <v>150</v>
      </c>
      <c r="H27" s="56" t="s">
        <v>36</v>
      </c>
      <c r="I27" s="57">
        <v>5</v>
      </c>
      <c r="J27" s="58">
        <v>95</v>
      </c>
      <c r="K27" s="59"/>
      <c r="L27" s="72"/>
      <c r="M27" s="70"/>
      <c r="N27" s="65"/>
      <c r="O27" s="66"/>
      <c r="P27" s="66">
        <v>0</v>
      </c>
      <c r="Q27" s="109" t="s">
        <v>30</v>
      </c>
      <c r="R27" s="102"/>
      <c r="S27" s="73">
        <f t="shared" si="5"/>
        <v>150</v>
      </c>
      <c r="T27" s="31">
        <f t="shared" si="6"/>
        <v>0</v>
      </c>
      <c r="U27" s="32">
        <f t="shared" si="7"/>
        <v>5</v>
      </c>
      <c r="V27" s="32">
        <f t="shared" si="8"/>
        <v>95</v>
      </c>
    </row>
    <row r="28" spans="1:22" ht="52.9" customHeight="1" x14ac:dyDescent="0.25">
      <c r="A28" s="6">
        <v>27</v>
      </c>
      <c r="B28" s="33" t="s">
        <v>99</v>
      </c>
      <c r="C28" s="34" t="s">
        <v>123</v>
      </c>
      <c r="D28" s="34" t="s">
        <v>100</v>
      </c>
      <c r="E28" s="34" t="s">
        <v>111</v>
      </c>
      <c r="F28" s="34" t="s">
        <v>9</v>
      </c>
      <c r="G28" s="34">
        <v>150</v>
      </c>
      <c r="H28" s="35" t="s">
        <v>82</v>
      </c>
      <c r="I28" s="39">
        <v>5</v>
      </c>
      <c r="J28" s="36">
        <v>95</v>
      </c>
      <c r="K28" s="37"/>
      <c r="L28" s="72"/>
      <c r="M28" s="71"/>
      <c r="N28" s="67"/>
      <c r="O28" s="68"/>
      <c r="P28" s="68">
        <v>0</v>
      </c>
      <c r="Q28" s="110"/>
      <c r="R28" s="75" t="s">
        <v>30</v>
      </c>
      <c r="S28" s="73">
        <f t="shared" si="5"/>
        <v>150</v>
      </c>
      <c r="T28" s="31">
        <f t="shared" si="6"/>
        <v>0</v>
      </c>
      <c r="U28" s="32">
        <f t="shared" si="7"/>
        <v>5</v>
      </c>
      <c r="V28" s="32">
        <f t="shared" si="8"/>
        <v>95</v>
      </c>
    </row>
    <row r="29" spans="1:22" ht="51" customHeight="1" x14ac:dyDescent="0.25">
      <c r="A29" s="6">
        <v>28</v>
      </c>
      <c r="B29" s="60" t="s">
        <v>101</v>
      </c>
      <c r="C29" s="61" t="s">
        <v>124</v>
      </c>
      <c r="D29" s="55" t="s">
        <v>102</v>
      </c>
      <c r="E29" s="61" t="s">
        <v>103</v>
      </c>
      <c r="F29" s="61" t="s">
        <v>9</v>
      </c>
      <c r="G29" s="61">
        <v>150</v>
      </c>
      <c r="H29" s="62" t="s">
        <v>36</v>
      </c>
      <c r="I29" s="63">
        <v>5</v>
      </c>
      <c r="J29" s="64">
        <v>95</v>
      </c>
      <c r="K29" s="59"/>
      <c r="L29" s="72"/>
      <c r="M29" s="70"/>
      <c r="N29" s="65"/>
      <c r="O29" s="66"/>
      <c r="P29" s="66">
        <v>0</v>
      </c>
      <c r="Q29" s="112" t="s">
        <v>30</v>
      </c>
      <c r="R29" s="102"/>
      <c r="S29" s="73">
        <f t="shared" si="5"/>
        <v>150</v>
      </c>
      <c r="T29" s="31">
        <f t="shared" si="6"/>
        <v>0</v>
      </c>
      <c r="U29" s="32">
        <f t="shared" si="7"/>
        <v>5</v>
      </c>
      <c r="V29" s="32">
        <f t="shared" si="8"/>
        <v>95</v>
      </c>
    </row>
    <row r="30" spans="1:22" ht="82.9" customHeight="1" x14ac:dyDescent="0.25">
      <c r="A30" s="6">
        <v>29</v>
      </c>
      <c r="B30" s="33" t="s">
        <v>104</v>
      </c>
      <c r="C30" s="34" t="s">
        <v>125</v>
      </c>
      <c r="D30" s="34" t="s">
        <v>105</v>
      </c>
      <c r="E30" s="34" t="s">
        <v>39</v>
      </c>
      <c r="F30" s="34" t="s">
        <v>9</v>
      </c>
      <c r="G30" s="34">
        <v>150</v>
      </c>
      <c r="H30" s="35" t="s">
        <v>36</v>
      </c>
      <c r="I30" s="39">
        <v>5</v>
      </c>
      <c r="J30" s="36">
        <v>95</v>
      </c>
      <c r="K30" s="37"/>
      <c r="L30" s="72"/>
      <c r="M30" s="71"/>
      <c r="N30" s="67"/>
      <c r="O30" s="68"/>
      <c r="P30" s="68">
        <v>0</v>
      </c>
      <c r="Q30" s="111" t="s">
        <v>30</v>
      </c>
      <c r="R30" s="101"/>
      <c r="S30" s="73">
        <f t="shared" si="5"/>
        <v>150</v>
      </c>
      <c r="T30" s="31">
        <f t="shared" si="6"/>
        <v>0</v>
      </c>
      <c r="U30" s="32">
        <f t="shared" si="7"/>
        <v>5</v>
      </c>
      <c r="V30" s="32">
        <f t="shared" si="8"/>
        <v>95</v>
      </c>
    </row>
    <row r="31" spans="1:22" ht="51" customHeight="1" x14ac:dyDescent="0.25">
      <c r="A31" s="6">
        <v>30</v>
      </c>
      <c r="B31" s="54" t="s">
        <v>130</v>
      </c>
      <c r="C31" s="55" t="s">
        <v>129</v>
      </c>
      <c r="D31" s="55" t="s">
        <v>108</v>
      </c>
      <c r="E31" s="55" t="s">
        <v>39</v>
      </c>
      <c r="F31" s="55" t="s">
        <v>9</v>
      </c>
      <c r="G31" s="55">
        <v>150</v>
      </c>
      <c r="H31" s="56" t="s">
        <v>36</v>
      </c>
      <c r="I31" s="57">
        <v>5</v>
      </c>
      <c r="J31" s="58">
        <v>95</v>
      </c>
      <c r="K31" s="59"/>
      <c r="L31" s="72"/>
      <c r="M31" s="70"/>
      <c r="N31" s="65" t="s">
        <v>12</v>
      </c>
      <c r="O31" s="66">
        <v>800</v>
      </c>
      <c r="P31" s="66">
        <v>37000</v>
      </c>
      <c r="Q31" s="112" t="s">
        <v>30</v>
      </c>
      <c r="R31" s="102">
        <v>1000</v>
      </c>
      <c r="S31" s="73">
        <f t="shared" si="5"/>
        <v>150</v>
      </c>
      <c r="T31" s="31">
        <f t="shared" si="6"/>
        <v>56200</v>
      </c>
      <c r="U31" s="32">
        <f t="shared" si="7"/>
        <v>5</v>
      </c>
      <c r="V31" s="32">
        <f t="shared" si="8"/>
        <v>95</v>
      </c>
    </row>
    <row r="32" spans="1:22" ht="268.5" customHeight="1" x14ac:dyDescent="0.25">
      <c r="A32" s="6">
        <v>31</v>
      </c>
      <c r="B32" s="33" t="s">
        <v>131</v>
      </c>
      <c r="C32" s="34" t="s">
        <v>129</v>
      </c>
      <c r="D32" s="34" t="s">
        <v>108</v>
      </c>
      <c r="E32" s="34" t="s">
        <v>39</v>
      </c>
      <c r="F32" s="34" t="s">
        <v>9</v>
      </c>
      <c r="G32" s="34">
        <v>150</v>
      </c>
      <c r="H32" s="35" t="s">
        <v>36</v>
      </c>
      <c r="I32" s="39">
        <v>5</v>
      </c>
      <c r="J32" s="36">
        <v>95</v>
      </c>
      <c r="K32" s="37" t="s">
        <v>133</v>
      </c>
      <c r="L32" s="114"/>
      <c r="M32" s="71"/>
      <c r="N32" s="67" t="s">
        <v>12</v>
      </c>
      <c r="O32" s="68">
        <v>800</v>
      </c>
      <c r="P32" s="68">
        <v>37000</v>
      </c>
      <c r="Q32" s="111" t="s">
        <v>30</v>
      </c>
      <c r="R32" s="115">
        <v>1000</v>
      </c>
      <c r="S32" s="73">
        <f t="shared" ref="S32" si="9">IF(ISBLANK(M32),G32,M32)</f>
        <v>150</v>
      </c>
      <c r="T32" s="31">
        <f t="shared" ref="T32" si="10">24*O32+P32</f>
        <v>56200</v>
      </c>
      <c r="U32" s="32">
        <f t="shared" ref="U32" si="11">I32</f>
        <v>5</v>
      </c>
      <c r="V32" s="32">
        <f t="shared" ref="V32" si="12">J32</f>
        <v>95</v>
      </c>
    </row>
    <row r="33" spans="1:22" ht="52.9" customHeight="1" x14ac:dyDescent="0.25">
      <c r="A33" s="6">
        <v>32</v>
      </c>
      <c r="B33" s="40" t="s">
        <v>126</v>
      </c>
      <c r="C33" s="41" t="s">
        <v>128</v>
      </c>
      <c r="D33" s="41" t="s">
        <v>127</v>
      </c>
      <c r="E33" s="41" t="s">
        <v>39</v>
      </c>
      <c r="F33" s="41" t="s">
        <v>9</v>
      </c>
      <c r="G33" s="41">
        <v>250</v>
      </c>
      <c r="H33" s="42" t="s">
        <v>10</v>
      </c>
      <c r="I33" s="40">
        <v>30</v>
      </c>
      <c r="J33" s="44">
        <v>70</v>
      </c>
      <c r="K33" s="45"/>
      <c r="L33" s="10"/>
      <c r="M33" s="86"/>
      <c r="N33" s="87"/>
      <c r="O33" s="88"/>
      <c r="P33" s="88">
        <v>0</v>
      </c>
      <c r="Q33" s="116"/>
      <c r="R33" s="100"/>
      <c r="S33" s="73">
        <f t="shared" ref="S33:S42" si="13">IF(ISBLANK(M33),G33,M33)</f>
        <v>250</v>
      </c>
      <c r="T33" s="31">
        <f t="shared" ref="T33:T42" si="14">24*O33+P33</f>
        <v>0</v>
      </c>
      <c r="U33" s="32">
        <f t="shared" ref="U33:U42" si="15">I33</f>
        <v>30</v>
      </c>
      <c r="V33" s="32">
        <f t="shared" ref="V33:V42" si="16">J33</f>
        <v>70</v>
      </c>
    </row>
    <row r="34" spans="1:22" ht="47.25" x14ac:dyDescent="0.25">
      <c r="A34" s="6">
        <v>33</v>
      </c>
      <c r="B34" s="33" t="s">
        <v>134</v>
      </c>
      <c r="C34" s="34" t="s">
        <v>135</v>
      </c>
      <c r="D34" s="34" t="s">
        <v>136</v>
      </c>
      <c r="E34" s="34" t="s">
        <v>137</v>
      </c>
      <c r="F34" s="34" t="s">
        <v>9</v>
      </c>
      <c r="G34" s="34">
        <v>150</v>
      </c>
      <c r="H34" s="35" t="s">
        <v>10</v>
      </c>
      <c r="I34" s="39">
        <v>5</v>
      </c>
      <c r="J34" s="36">
        <v>95</v>
      </c>
      <c r="K34" s="37"/>
      <c r="L34" s="10"/>
      <c r="M34" s="71"/>
      <c r="N34" s="67"/>
      <c r="O34" s="68"/>
      <c r="P34" s="68"/>
      <c r="Q34" s="121"/>
      <c r="R34" s="122"/>
      <c r="S34" s="73">
        <f t="shared" si="13"/>
        <v>150</v>
      </c>
      <c r="T34" s="31">
        <f t="shared" si="14"/>
        <v>0</v>
      </c>
      <c r="U34" s="32">
        <f t="shared" si="15"/>
        <v>5</v>
      </c>
      <c r="V34" s="32">
        <f t="shared" si="16"/>
        <v>95</v>
      </c>
    </row>
    <row r="35" spans="1:22" ht="78.75" x14ac:dyDescent="0.25">
      <c r="A35" s="6">
        <v>34</v>
      </c>
      <c r="B35" s="40" t="s">
        <v>138</v>
      </c>
      <c r="C35" s="41" t="s">
        <v>139</v>
      </c>
      <c r="D35" s="41" t="s">
        <v>140</v>
      </c>
      <c r="E35" s="41" t="s">
        <v>141</v>
      </c>
      <c r="F35" s="41" t="s">
        <v>9</v>
      </c>
      <c r="G35" s="41">
        <v>150</v>
      </c>
      <c r="H35" s="42" t="s">
        <v>36</v>
      </c>
      <c r="I35" s="43">
        <v>25</v>
      </c>
      <c r="J35" s="44">
        <v>75</v>
      </c>
      <c r="K35" s="45"/>
      <c r="L35" s="10"/>
      <c r="M35" s="86"/>
      <c r="N35" s="87"/>
      <c r="O35" s="88"/>
      <c r="P35" s="88"/>
      <c r="Q35" s="119" t="s">
        <v>30</v>
      </c>
      <c r="R35" s="120"/>
      <c r="S35" s="74">
        <f t="shared" si="13"/>
        <v>150</v>
      </c>
      <c r="T35" s="31">
        <f t="shared" si="14"/>
        <v>0</v>
      </c>
      <c r="U35" s="32">
        <f t="shared" si="15"/>
        <v>25</v>
      </c>
      <c r="V35" s="32">
        <f t="shared" si="16"/>
        <v>75</v>
      </c>
    </row>
    <row r="36" spans="1:22" ht="126" x14ac:dyDescent="0.25">
      <c r="A36" s="6">
        <v>35</v>
      </c>
      <c r="B36" s="48" t="s">
        <v>142</v>
      </c>
      <c r="C36" s="49" t="s">
        <v>143</v>
      </c>
      <c r="D36" s="49" t="s">
        <v>144</v>
      </c>
      <c r="E36" s="49" t="s">
        <v>145</v>
      </c>
      <c r="F36" s="49" t="s">
        <v>50</v>
      </c>
      <c r="G36" s="49">
        <v>365</v>
      </c>
      <c r="H36" s="50" t="s">
        <v>10</v>
      </c>
      <c r="I36" s="51">
        <v>30</v>
      </c>
      <c r="J36" s="52">
        <v>70</v>
      </c>
      <c r="K36" s="53"/>
      <c r="L36" s="10"/>
      <c r="M36" s="71"/>
      <c r="N36" s="67" t="s">
        <v>12</v>
      </c>
      <c r="O36" s="68">
        <v>450</v>
      </c>
      <c r="P36" s="68">
        <v>37500</v>
      </c>
      <c r="Q36" s="121">
        <v>558</v>
      </c>
      <c r="R36" s="122">
        <v>1000</v>
      </c>
      <c r="S36" s="73">
        <f t="shared" si="13"/>
        <v>365</v>
      </c>
      <c r="T36" s="31">
        <f t="shared" si="14"/>
        <v>48300</v>
      </c>
      <c r="U36" s="32">
        <f t="shared" si="15"/>
        <v>30</v>
      </c>
      <c r="V36" s="32">
        <f t="shared" si="16"/>
        <v>70</v>
      </c>
    </row>
    <row r="37" spans="1:22" ht="78.75" x14ac:dyDescent="0.25">
      <c r="A37" s="6">
        <v>36</v>
      </c>
      <c r="B37" s="123" t="s">
        <v>146</v>
      </c>
      <c r="C37" s="124" t="s">
        <v>147</v>
      </c>
      <c r="D37" s="124" t="s">
        <v>148</v>
      </c>
      <c r="E37" s="124" t="s">
        <v>149</v>
      </c>
      <c r="F37" s="124" t="s">
        <v>9</v>
      </c>
      <c r="G37" s="124">
        <v>250</v>
      </c>
      <c r="H37" s="125" t="s">
        <v>10</v>
      </c>
      <c r="I37" s="126">
        <v>5</v>
      </c>
      <c r="J37" s="127">
        <v>95</v>
      </c>
      <c r="K37" s="128"/>
      <c r="L37" s="10"/>
      <c r="M37" s="129"/>
      <c r="N37" s="130"/>
      <c r="O37" s="131"/>
      <c r="P37" s="131"/>
      <c r="Q37" s="132"/>
      <c r="R37" s="133"/>
      <c r="S37" s="73">
        <f t="shared" si="13"/>
        <v>250</v>
      </c>
      <c r="T37" s="31">
        <f t="shared" si="14"/>
        <v>0</v>
      </c>
      <c r="U37" s="32">
        <f t="shared" si="15"/>
        <v>5</v>
      </c>
      <c r="V37" s="32">
        <f t="shared" si="16"/>
        <v>95</v>
      </c>
    </row>
    <row r="38" spans="1:22" ht="141.75" x14ac:dyDescent="0.25">
      <c r="A38" s="6">
        <v>37</v>
      </c>
      <c r="B38" s="48" t="s">
        <v>150</v>
      </c>
      <c r="C38" s="49" t="s">
        <v>151</v>
      </c>
      <c r="D38" s="34" t="s">
        <v>152</v>
      </c>
      <c r="E38" s="49" t="s">
        <v>153</v>
      </c>
      <c r="F38" s="49" t="s">
        <v>50</v>
      </c>
      <c r="G38" s="49">
        <v>250</v>
      </c>
      <c r="H38" s="50" t="s">
        <v>36</v>
      </c>
      <c r="I38" s="51">
        <v>5</v>
      </c>
      <c r="J38" s="52">
        <v>95</v>
      </c>
      <c r="K38" s="37"/>
      <c r="L38" s="10"/>
      <c r="M38" s="71"/>
      <c r="N38" s="67"/>
      <c r="O38" s="68"/>
      <c r="P38" s="68"/>
      <c r="Q38" s="134" t="s">
        <v>30</v>
      </c>
      <c r="R38" s="135"/>
      <c r="S38" s="73">
        <f t="shared" si="13"/>
        <v>250</v>
      </c>
      <c r="T38" s="31">
        <f t="shared" si="14"/>
        <v>0</v>
      </c>
      <c r="U38" s="32">
        <f t="shared" si="15"/>
        <v>5</v>
      </c>
      <c r="V38" s="32">
        <f t="shared" si="16"/>
        <v>95</v>
      </c>
    </row>
    <row r="39" spans="1:22" ht="78.75" x14ac:dyDescent="0.25">
      <c r="A39" s="6">
        <v>38</v>
      </c>
      <c r="B39" s="123" t="s">
        <v>154</v>
      </c>
      <c r="C39" s="124" t="s">
        <v>155</v>
      </c>
      <c r="D39" s="124" t="s">
        <v>156</v>
      </c>
      <c r="E39" s="124" t="s">
        <v>157</v>
      </c>
      <c r="F39" s="124" t="s">
        <v>9</v>
      </c>
      <c r="G39" s="124">
        <v>150</v>
      </c>
      <c r="H39" s="125" t="s">
        <v>36</v>
      </c>
      <c r="I39" s="126">
        <v>5</v>
      </c>
      <c r="J39" s="127">
        <v>95</v>
      </c>
      <c r="K39" s="128"/>
      <c r="L39" s="10"/>
      <c r="M39" s="129"/>
      <c r="N39" s="130"/>
      <c r="O39" s="131"/>
      <c r="P39" s="131"/>
      <c r="Q39" s="136" t="s">
        <v>30</v>
      </c>
      <c r="R39" s="137"/>
      <c r="S39" s="73">
        <f t="shared" si="13"/>
        <v>150</v>
      </c>
      <c r="T39" s="31">
        <f t="shared" si="14"/>
        <v>0</v>
      </c>
      <c r="U39" s="32">
        <f t="shared" si="15"/>
        <v>5</v>
      </c>
      <c r="V39" s="32">
        <f t="shared" si="16"/>
        <v>95</v>
      </c>
    </row>
    <row r="40" spans="1:22" ht="173.25" x14ac:dyDescent="0.25">
      <c r="A40" s="6">
        <v>39</v>
      </c>
      <c r="B40" s="33" t="s">
        <v>158</v>
      </c>
      <c r="C40" s="34" t="s">
        <v>155</v>
      </c>
      <c r="D40" s="34" t="s">
        <v>156</v>
      </c>
      <c r="E40" s="34" t="s">
        <v>157</v>
      </c>
      <c r="F40" s="34" t="s">
        <v>9</v>
      </c>
      <c r="G40" s="34">
        <v>150</v>
      </c>
      <c r="H40" s="35" t="s">
        <v>36</v>
      </c>
      <c r="I40" s="39">
        <v>5</v>
      </c>
      <c r="J40" s="36">
        <v>95</v>
      </c>
      <c r="K40" s="37" t="s">
        <v>159</v>
      </c>
      <c r="L40" s="10"/>
      <c r="M40" s="71"/>
      <c r="N40" s="67"/>
      <c r="O40" s="68"/>
      <c r="P40" s="68"/>
      <c r="Q40" s="138" t="s">
        <v>30</v>
      </c>
      <c r="R40" s="122"/>
      <c r="S40" s="73">
        <f t="shared" si="13"/>
        <v>150</v>
      </c>
      <c r="T40" s="31">
        <f t="shared" si="14"/>
        <v>0</v>
      </c>
      <c r="U40" s="32">
        <f t="shared" si="15"/>
        <v>5</v>
      </c>
      <c r="V40" s="32">
        <f t="shared" si="16"/>
        <v>95</v>
      </c>
    </row>
    <row r="41" spans="1:22" ht="78.75" x14ac:dyDescent="0.25">
      <c r="A41" s="6">
        <v>40</v>
      </c>
      <c r="B41" s="123" t="s">
        <v>154</v>
      </c>
      <c r="C41" s="124" t="s">
        <v>155</v>
      </c>
      <c r="D41" s="124" t="s">
        <v>156</v>
      </c>
      <c r="E41" s="124" t="s">
        <v>157</v>
      </c>
      <c r="F41" s="124" t="s">
        <v>9</v>
      </c>
      <c r="G41" s="124">
        <v>150</v>
      </c>
      <c r="H41" s="125" t="s">
        <v>82</v>
      </c>
      <c r="I41" s="126">
        <v>5</v>
      </c>
      <c r="J41" s="127">
        <v>95</v>
      </c>
      <c r="K41" s="128"/>
      <c r="L41" s="10"/>
      <c r="M41" s="129"/>
      <c r="N41" s="130" t="s">
        <v>12</v>
      </c>
      <c r="O41" s="131">
        <v>1450</v>
      </c>
      <c r="P41" s="131">
        <v>0</v>
      </c>
      <c r="Q41" s="132"/>
      <c r="R41" s="139" t="s">
        <v>30</v>
      </c>
      <c r="S41" s="73">
        <f t="shared" si="13"/>
        <v>150</v>
      </c>
      <c r="T41" s="31">
        <f t="shared" si="14"/>
        <v>34800</v>
      </c>
      <c r="U41" s="32">
        <f t="shared" si="15"/>
        <v>5</v>
      </c>
      <c r="V41" s="32">
        <f t="shared" si="16"/>
        <v>95</v>
      </c>
    </row>
    <row r="42" spans="1:22" ht="173.25" x14ac:dyDescent="0.25">
      <c r="A42" s="6">
        <v>41</v>
      </c>
      <c r="B42" s="33" t="s">
        <v>158</v>
      </c>
      <c r="C42" s="34" t="s">
        <v>155</v>
      </c>
      <c r="D42" s="34" t="s">
        <v>156</v>
      </c>
      <c r="E42" s="34" t="s">
        <v>157</v>
      </c>
      <c r="F42" s="34" t="s">
        <v>9</v>
      </c>
      <c r="G42" s="34">
        <v>150</v>
      </c>
      <c r="H42" s="35" t="s">
        <v>82</v>
      </c>
      <c r="I42" s="39">
        <v>5</v>
      </c>
      <c r="J42" s="36">
        <v>95</v>
      </c>
      <c r="K42" s="37" t="s">
        <v>159</v>
      </c>
      <c r="L42" s="10"/>
      <c r="M42" s="71"/>
      <c r="N42" s="67" t="s">
        <v>12</v>
      </c>
      <c r="O42" s="68">
        <v>1450</v>
      </c>
      <c r="P42" s="68">
        <v>0</v>
      </c>
      <c r="Q42" s="121"/>
      <c r="R42" s="140" t="s">
        <v>30</v>
      </c>
      <c r="S42" s="73">
        <f t="shared" si="13"/>
        <v>150</v>
      </c>
      <c r="T42" s="31">
        <f t="shared" si="14"/>
        <v>34800</v>
      </c>
      <c r="U42" s="32">
        <f t="shared" si="15"/>
        <v>5</v>
      </c>
      <c r="V42" s="32">
        <f t="shared" si="16"/>
        <v>95</v>
      </c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2" priority="275">
      <formula>M5&gt;G5</formula>
    </cfRule>
    <cfRule type="expression" priority="276">
      <formula>$M$5&gt;$G$5</formula>
    </cfRule>
  </conditionalFormatting>
  <conditionalFormatting sqref="S34:S38">
    <cfRule type="expression" dxfId="1" priority="3">
      <formula>M34&gt;G34</formula>
    </cfRule>
    <cfRule type="expression" priority="4">
      <formula>$M$5&gt;$G$5</formula>
    </cfRule>
  </conditionalFormatting>
  <conditionalFormatting sqref="S39:S42">
    <cfRule type="expression" dxfId="0" priority="1">
      <formula>M39&gt;G39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 F34:F42">
      <formula1>"YES, NO"</formula1>
    </dataValidation>
    <dataValidation type="decimal" showInputMessage="1" showErrorMessage="1" sqref="P6:P42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2019-08-08T06:32:08Z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