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026"/>
  <workbookPr defaultThemeVersion="124226"/>
  <mc:AlternateContent xmlns:mc="http://schemas.openxmlformats.org/markup-compatibility/2006">
    <mc:Choice Requires="x15">
      <x15ac:absPath xmlns:x15ac="http://schemas.microsoft.com/office/spreadsheetml/2010/11/ac" url="C:\Users\JMuxen-McCullough\AppData\Local\Microsoft\Windows\INetCache\Content.Outlook\6LRTNBEJ\"/>
    </mc:Choice>
  </mc:AlternateContent>
  <xr:revisionPtr revIDLastSave="0" documentId="13_ncr:1_{48950E14-763D-4ADA-8BBE-ABAFB9E436F1}" xr6:coauthVersionLast="45" xr6:coauthVersionMax="45" xr10:uidLastSave="{00000000-0000-0000-0000-000000000000}"/>
  <bookViews>
    <workbookView xWindow="2868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9" i="4" l="1"/>
  <c r="U19" i="4"/>
  <c r="T19" i="4"/>
  <c r="S19" i="4"/>
  <c r="V18" i="4"/>
  <c r="U18" i="4"/>
  <c r="T18" i="4"/>
  <c r="S18" i="4"/>
  <c r="V17" i="4"/>
  <c r="U17" i="4"/>
  <c r="T17" i="4"/>
  <c r="S17" i="4"/>
  <c r="V16" i="4"/>
  <c r="U16" i="4"/>
  <c r="T16" i="4"/>
  <c r="S16" i="4"/>
  <c r="V15" i="4"/>
  <c r="U15" i="4"/>
  <c r="T15" i="4"/>
  <c r="S15" i="4"/>
  <c r="V7" i="4" l="1"/>
  <c r="U7" i="4"/>
  <c r="T7" i="4"/>
  <c r="S7" i="4"/>
  <c r="S6" i="4"/>
  <c r="S33" i="4" l="1"/>
  <c r="T33" i="4"/>
  <c r="U33" i="4"/>
  <c r="V33" i="4"/>
  <c r="S34" i="4" l="1"/>
  <c r="T34" i="4"/>
  <c r="U34" i="4"/>
  <c r="V34" i="4"/>
  <c r="S9" i="4" l="1"/>
  <c r="T9" i="4"/>
  <c r="U9" i="4"/>
  <c r="V9" i="4"/>
  <c r="S10" i="4"/>
  <c r="T10" i="4"/>
  <c r="U10" i="4"/>
  <c r="V10" i="4"/>
  <c r="S11" i="4"/>
  <c r="T11" i="4"/>
  <c r="U11" i="4"/>
  <c r="V11" i="4"/>
  <c r="S12" i="4"/>
  <c r="T12" i="4"/>
  <c r="U12" i="4"/>
  <c r="V12" i="4"/>
  <c r="S13" i="4"/>
  <c r="T13" i="4"/>
  <c r="U13" i="4"/>
  <c r="V13" i="4"/>
  <c r="S14" i="4"/>
  <c r="T14" i="4"/>
  <c r="U14" i="4"/>
  <c r="V14"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32" i="4"/>
  <c r="T32" i="4"/>
  <c r="U32" i="4"/>
  <c r="V32" i="4"/>
  <c r="T6" i="4" l="1"/>
  <c r="U6" i="4"/>
  <c r="V6" i="4"/>
  <c r="S8" i="4"/>
  <c r="T8" i="4"/>
  <c r="U8" i="4"/>
  <c r="V8" i="4"/>
  <c r="S5" i="4" l="1"/>
  <c r="T5" i="4"/>
  <c r="U5" i="4"/>
  <c r="V5" i="4"/>
</calcChain>
</file>

<file path=xl/sharedStrings.xml><?xml version="1.0" encoding="utf-8"?>
<sst xmlns="http://schemas.openxmlformats.org/spreadsheetml/2006/main" count="141" uniqueCount="85">
  <si>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</si>
  <si>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</si>
  <si>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</si>
  <si>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</si>
  <si>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</si>
  <si>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</si>
  <si>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</si>
  <si>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</si>
  <si>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</si>
  <si>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</si>
  <si>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</si>
  <si>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</si>
  <si>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</si>
  <si>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</si>
  <si>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</si>
  <si>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</si>
  <si>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</si>
  <si>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</si>
  <si>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</si>
  <si>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</si>
  <si>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</si>
  <si>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</si>
  <si>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</si>
  <si>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</si>
  <si>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</si>
  <si>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</si>
  <si>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</si>
  <si>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</si>
  <si>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</si>
  <si>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</si>
  <si>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</si>
  <si>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PE-MTV2902</t>
  </si>
  <si>
    <t>Skagit County Data Center 
2915 E. College Way
Mt. Vernon, WA 98273</t>
  </si>
  <si>
    <t>Extend Handoff to rack #F2 within 10 FT of State Router</t>
  </si>
  <si>
    <t>NO</t>
  </si>
  <si>
    <t>298 S Main, Suite 204, Town Center Bldg                                                        Colville, WA 99114-2416</t>
  </si>
  <si>
    <t xml:space="preserve">LAN Room, Suite 204, Town Center Bldg.  Circuit handoff to be located no further than 10 feet of DSHS Router.  County building and attendants are Washington Association of Prosecuting Attorneys (WAPA). </t>
  </si>
  <si>
    <t>100M</t>
  </si>
  <si>
    <t>DSHS1031</t>
  </si>
  <si>
    <t>DSHS5015</t>
  </si>
  <si>
    <t xml:space="preserve">1919 70th Ave W, Suite A               Tacoma, WA 98466-5541              </t>
  </si>
  <si>
    <t>Bill Sims                                                      253-404-5561                                      William.Sims@dshs.wa.gov</t>
  </si>
  <si>
    <t>LAN Room, Suite A.  Vendor must contact LCON prior to installation in or outside the bldg.  Circuit handoff to be located no further than 10 feet of DSHS Router.  This is a State Operated Living Alternative (SOLA) building.</t>
  </si>
  <si>
    <t>CJTC1701</t>
  </si>
  <si>
    <t>Jeff Wilcox                                                   206-835-7297                                          jwilcox@cjtc.wa.gov</t>
  </si>
  <si>
    <t>LAN Room, Bldg 19010.  Please contact LCON for details on circuit termination location.</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</si>
  <si>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</si>
  <si>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PE-SSD3902/DSHS2061</t>
  </si>
  <si>
    <t>1925 Morgan Road                                 Sunnyside, WA 98944-4809</t>
  </si>
  <si>
    <t>Melissa Castilleja                             509-225-4479                                           cell: 509-594-0784                                    castimk@dshs.wa.gov;                        Building contact:  Skill Source 509-663-3091</t>
  </si>
  <si>
    <t>LAN Room, Bldg 1925.  Circuit handoff to be located no further than 10 feet of DSHS Router.</t>
  </si>
  <si>
    <t>VE-SSD3902/DSHS2061</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</si>
  <si>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</si>
  <si>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PE-MON3102/DSHS3010</t>
  </si>
  <si>
    <t>19705 State Route 2                                 Monroe, WA 98272-2341</t>
  </si>
  <si>
    <t>Mike Potter                                                  206-518-1617                                      mpotter@dshs.wa.gov;                     Building contact:  John Eng              206-930-1759</t>
  </si>
  <si>
    <t>LAN Room, Bldg 19705.  Please contact LCON for information on cicuit termination location.  Circuit handoff to be located no further than 10 feet of DSHS Router.</t>
  </si>
  <si>
    <t>VE-MON3102/DSHS3010</t>
  </si>
  <si>
    <t>Ryan Johns 360-416-1117 ryanj@co.skagit.wa.us</t>
  </si>
  <si>
    <t>19010 1st Avenue South                           Burien, WA 98148-2055</t>
  </si>
  <si>
    <t>N/A</t>
  </si>
  <si>
    <t xml:space="preserve">Michelle Pope Randall                 360-664-5363 or                              cell: 360-742-9019                               MPope@dshs.wa.gov;                      Alternate Contacts:          
DCS Service Desk - 360-664-5300  from 6:30am - 5:30pm M-F,
Kim Faber Conine - 360-664-5431 Cell: 360-280-6538,
Dan Simonton - 360-664-5434 Cell:360-704-0156        </t>
  </si>
  <si>
    <t>Melissa Castilleja                             509-225-4479                                           cell: 509-594-0784                                    castimk@dshs.wa.gov;                        Building contact:  Skill Source     509-663-3091</t>
  </si>
  <si>
    <t>VE-MTV2902</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</si>
  <si>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
  </si>
  <si>
    <t>ECYBFO</t>
  </si>
  <si>
    <t>913 Squalicum Way, Suite 101 Bellingham, WA  98225-2078</t>
  </si>
  <si>
    <t>David Bruling 360-407-7636  david.burling@ecy.wa.gov Site Contact: David Laws 360-407-7240 Bldg Contact: Fran Huntington   360-407-7028 fran.huntington@ecy.wa.gov</t>
  </si>
  <si>
    <t xml:space="preserve">Per Site map </t>
  </si>
  <si>
    <t>DOLD1602</t>
  </si>
  <si>
    <t>2300 S Park Ave                                 Pt Townsend, WA 98368-2275</t>
  </si>
  <si>
    <t>Site contact DOL Network Support dolisnettelsup@dol.wa.gov 360-664-4904
Owner: Kristin &amp; Jim Manwaring jim@kristinmanwaring.com      360-385-4400, Cell 360-301-6061,   Cell2 360-301-1212</t>
  </si>
  <si>
    <t>Install per site map (attached)</t>
  </si>
  <si>
    <t>DOLD7701</t>
  </si>
  <si>
    <t>2502 112th St E, Suite 200     Parkland, WA 98445-5104</t>
  </si>
  <si>
    <t>Site contact: DOL Network Support 360-664-4904 dolisnettelsup@dol.wa.gov 
Owner contact: Washington State Patrol Darron Hartman, Darron.Hartman@wsp.wa.gov   360-596-6007</t>
  </si>
  <si>
    <t>DOLD2704</t>
  </si>
  <si>
    <t>6402 S Yakima Ave, Suite C     Tacoma, WA 98408-4514</t>
  </si>
  <si>
    <t>Site contact: DOL Network Support 360-664-4904 dolisnettelsup@dol.wa.gov</t>
  </si>
  <si>
    <t>This site s schedule to move in July 2020 - NO TLA will be accepted after June 30, 2020.</t>
  </si>
  <si>
    <t>DOLD0603</t>
  </si>
  <si>
    <t>9609 NE 117th Ave             Vancouver, WA 98662</t>
  </si>
  <si>
    <t>Site contact: DOL Network Support 360-664-4904 dolisnettelsup@dol.wa.gov
Building Owner:Investor's Warrranty of America - Tracey.Gedlich@grubb-Ellis.com 360-254-0111</t>
  </si>
  <si>
    <t>Evaluation Model for Solicitation Number N20-RFQ-015 Amendment 3</t>
  </si>
  <si>
    <t>Copper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</si>
</sst>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6"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
      <sz val="12"/>
      <color rgb="FFFF0000"/>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3">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56">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4" fillId="4" borderId="9"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20" xfId="0" applyFont="1" applyFill="1" applyBorder="1" applyAlignment="1">
      <alignment horizontal="left" vertical="top" wrapText="1"/>
    </xf>
    <xf numFmtId="0" fontId="24" fillId="4" borderId="10" xfId="0" applyFont="1" applyFill="1" applyBorder="1" applyAlignment="1">
      <alignment horizontal="left" vertical="top" wrapText="1"/>
    </xf>
    <xf numFmtId="0" fontId="24" fillId="4" borderId="31"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39" borderId="42" xfId="47" applyBorder="1">
      <alignment horizontal="left" vertical="top" wrapText="1"/>
    </xf>
    <xf numFmtId="7" fontId="2" fillId="40" borderId="42" xfId="44" applyBorder="1">
      <alignment horizontal="left" vertical="top" wrapText="1"/>
    </xf>
    <xf numFmtId="0" fontId="2" fillId="0" borderId="9"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 fillId="0" borderId="9" xfId="2" applyNumberFormat="1" applyFont="1" applyFill="1" applyBorder="1" applyAlignment="1">
      <alignment horizontal="left" vertical="top" wrapText="1"/>
    </xf>
    <xf numFmtId="0" fontId="2" fillId="0" borderId="5" xfId="2" applyNumberFormat="1" applyFont="1" applyFill="1" applyBorder="1" applyAlignment="1">
      <alignment horizontal="left" vertical="top" wrapText="1"/>
    </xf>
    <xf numFmtId="7" fontId="2" fillId="0" borderId="5" xfId="1" applyNumberFormat="1" applyFont="1" applyFill="1" applyBorder="1" applyAlignment="1">
      <alignment horizontal="left" vertical="top" wrapText="1"/>
    </xf>
    <xf numFmtId="0" fontId="1" fillId="25" borderId="9" xfId="30" applyNumberFormat="1" applyBorder="1" applyAlignment="1">
      <alignment horizontal="left" vertical="top" wrapText="1"/>
    </xf>
    <xf numFmtId="0" fontId="1" fillId="25" borderId="5" xfId="30" applyNumberFormat="1" applyBorder="1" applyAlignment="1">
      <alignment horizontal="left" vertical="top" wrapText="1"/>
    </xf>
    <xf numFmtId="7" fontId="1" fillId="25" borderId="5" xfId="30" applyNumberFormat="1" applyBorder="1" applyAlignment="1">
      <alignment horizontal="left" vertical="top" wrapText="1"/>
    </xf>
    <xf numFmtId="7" fontId="2" fillId="25" borderId="5" xfId="30" applyNumberFormat="1" applyFont="1" applyBorder="1" applyAlignment="1">
      <alignment horizontal="left" vertical="top" wrapText="1"/>
    </xf>
    <xf numFmtId="7" fontId="1" fillId="25" borderId="33" xfId="30" applyNumberFormat="1" applyBorder="1" applyAlignment="1">
      <alignment horizontal="left" vertical="top" wrapText="1"/>
    </xf>
    <xf numFmtId="7" fontId="2" fillId="6" borderId="42" xfId="47" applyFill="1" applyBorder="1">
      <alignment horizontal="left" vertical="top" wrapText="1"/>
    </xf>
    <xf numFmtId="0" fontId="24"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4" fillId="0" borderId="5" xfId="0" applyFont="1" applyFill="1" applyBorder="1" applyAlignment="1">
      <alignment horizontal="left" vertical="top" wrapText="1"/>
    </xf>
    <xf numFmtId="0" fontId="24" fillId="0" borderId="20" xfId="0" applyFont="1" applyFill="1" applyBorder="1" applyAlignment="1">
      <alignment horizontal="left" vertical="top" wrapText="1"/>
    </xf>
    <xf numFmtId="0" fontId="24" fillId="0" borderId="10" xfId="0" applyFont="1" applyFill="1" applyBorder="1" applyAlignment="1">
      <alignment horizontal="left" vertical="top" wrapText="1"/>
    </xf>
    <xf numFmtId="7" fontId="2" fillId="0" borderId="5" xfId="30" applyNumberFormat="1" applyFont="1" applyFill="1" applyBorder="1" applyAlignment="1">
      <alignment horizontal="left" vertical="top" wrapText="1"/>
    </xf>
    <xf numFmtId="7" fontId="2" fillId="0" borderId="42" xfId="45" applyFill="1" applyBorder="1">
      <alignment horizontal="left" vertical="top" wrapText="1"/>
    </xf>
    <xf numFmtId="7" fontId="2" fillId="0" borderId="33" xfId="47" applyFill="1" applyBorder="1">
      <alignment horizontal="left" vertical="top" wrapText="1"/>
    </xf>
    <xf numFmtId="0" fontId="25" fillId="0" borderId="31" xfId="0" applyFont="1" applyBorder="1" applyAlignment="1">
      <alignment horizontal="left" vertical="top" wrapText="1"/>
    </xf>
    <xf numFmtId="0" fontId="25" fillId="4" borderId="31" xfId="0" applyFont="1" applyFill="1" applyBorder="1" applyAlignment="1">
      <alignment horizontal="left" vertical="top" wrapText="1"/>
    </xf>
    <xf numFmtId="0" fontId="25" fillId="41" borderId="31" xfId="0" applyFont="1" applyFill="1" applyBorder="1" applyAlignment="1">
      <alignment horizontal="left" vertical="top" wrapText="1"/>
    </xf>
    <xf numFmtId="7" fontId="24" fillId="0" borderId="5" xfId="1" applyNumberFormat="1" applyFont="1" applyFill="1" applyBorder="1" applyAlignment="1">
      <alignment horizontal="left" vertical="top" wrapText="1"/>
    </xf>
    <xf numFmtId="7" fontId="24" fillId="0" borderId="33" xfId="1" applyNumberFormat="1" applyFont="1" applyFill="1" applyBorder="1" applyAlignment="1">
      <alignment horizontal="left" vertical="top" wrapText="1"/>
    </xf>
    <xf numFmtId="7" fontId="24" fillId="6" borderId="5" xfId="1" applyNumberFormat="1" applyFont="1" applyFill="1" applyBorder="1" applyAlignment="1">
      <alignment horizontal="left" vertical="top" wrapText="1"/>
    </xf>
    <xf numFmtId="7" fontId="24" fillId="6" borderId="33" xfId="47" applyFont="1" applyFill="1" applyBorder="1">
      <alignment horizontal="left" vertical="top" wrapText="1"/>
    </xf>
    <xf numFmtId="7" fontId="24" fillId="2" borderId="5" xfId="1" applyNumberFormat="1" applyFont="1" applyFill="1" applyBorder="1" applyAlignment="1">
      <alignment horizontal="left" vertical="top" wrapText="1"/>
    </xf>
    <xf numFmtId="7" fontId="24" fillId="2" borderId="33" xfId="47" applyFont="1" applyFill="1" applyBorder="1">
      <alignment horizontal="left" vertical="top" wrapText="1"/>
    </xf>
    <xf numFmtId="7" fontId="24" fillId="41" borderId="5" xfId="1" applyNumberFormat="1" applyFont="1" applyFill="1" applyBorder="1" applyAlignment="1">
      <alignment horizontal="left" vertical="top" wrapText="1"/>
    </xf>
    <xf numFmtId="7" fontId="24" fillId="41" borderId="33" xfId="44" applyFont="1" applyFill="1" applyBorder="1">
      <alignment horizontal="left" vertical="top" wrapText="1"/>
    </xf>
    <xf numFmtId="7" fontId="24" fillId="2" borderId="42" xfId="44" applyFont="1" applyFill="1"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6"/>
  <sheetViews>
    <sheetView tabSelected="1" topLeftCell="B1" zoomScale="84" zoomScaleNormal="84" workbookViewId="0">
      <selection activeCell="R16" sqref="R16"/>
    </sheetView>
  </sheetViews>
  <sheetFormatPr defaultColWidth="8.85546875" defaultRowHeight="15.75" x14ac:dyDescent="0.25"/>
  <cols>
    <col min="1" max="1" width="4.42578125" style="1" bestFit="1" customWidth="1"/>
    <col min="2" max="2" width="26.140625" style="2" customWidth="1"/>
    <col min="3" max="3" width="35.140625" style="2" customWidth="1"/>
    <col min="4" max="4" width="34"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52.9" customHeight="1" thickBot="1" x14ac:dyDescent="0.3">
      <c r="A1" s="146" t="s">
        <v>83</v>
      </c>
      <c r="B1" s="146"/>
      <c r="C1" s="146"/>
      <c r="D1" s="146"/>
      <c r="E1" s="146"/>
      <c r="F1" s="146"/>
      <c r="G1" s="146"/>
      <c r="H1" s="146"/>
      <c r="I1" s="146"/>
      <c r="J1" s="146"/>
      <c r="K1" s="146"/>
      <c r="S1" s="5"/>
      <c r="T1" s="5"/>
    </row>
    <row r="2" spans="1:22" ht="34.9" customHeight="1" thickBot="1" x14ac:dyDescent="0.3">
      <c r="A2" s="6"/>
      <c r="B2" s="7" t="s">
        <v>1</v>
      </c>
      <c r="C2" s="8"/>
      <c r="D2" s="8"/>
      <c r="E2" s="8"/>
      <c r="F2" s="8"/>
      <c r="G2" s="8"/>
      <c r="H2" s="8"/>
      <c r="I2" s="8"/>
      <c r="J2" s="8"/>
      <c r="K2" s="9"/>
      <c r="L2" s="10"/>
      <c r="M2" s="147" t="s">
        <v>30</v>
      </c>
      <c r="N2" s="148"/>
      <c r="O2" s="148"/>
      <c r="P2" s="148"/>
      <c r="Q2" s="83"/>
      <c r="R2" s="87"/>
      <c r="S2" s="11"/>
      <c r="T2" s="11"/>
    </row>
    <row r="3" spans="1:22" s="17" customFormat="1" ht="61.9" customHeight="1" thickBot="1" x14ac:dyDescent="0.3">
      <c r="A3" s="12"/>
      <c r="B3" s="13"/>
      <c r="C3" s="14"/>
      <c r="D3" s="14"/>
      <c r="E3" s="14"/>
      <c r="F3" s="14"/>
      <c r="G3" s="14"/>
      <c r="H3" s="14"/>
      <c r="I3" s="153" t="s">
        <v>15</v>
      </c>
      <c r="J3" s="154"/>
      <c r="K3" s="15"/>
      <c r="L3" s="16"/>
      <c r="M3" s="149"/>
      <c r="N3" s="150"/>
      <c r="O3" s="150"/>
      <c r="P3" s="150"/>
      <c r="Q3" s="151" t="s">
        <v>28</v>
      </c>
      <c r="R3" s="152"/>
      <c r="S3" s="155" t="s">
        <v>21</v>
      </c>
      <c r="T3" s="155"/>
      <c r="U3" s="155"/>
      <c r="V3" s="155"/>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25">
      <c r="A5" s="6">
        <v>1</v>
      </c>
      <c r="B5" s="63" t="s">
        <v>6</v>
      </c>
      <c r="C5" s="64" t="s">
        <v>7</v>
      </c>
      <c r="D5" s="64" t="s">
        <v>8</v>
      </c>
      <c r="E5" s="64" t="s">
        <v>0</v>
      </c>
      <c r="F5" s="64" t="s">
        <v>9</v>
      </c>
      <c r="G5" s="64">
        <v>120</v>
      </c>
      <c r="H5" s="65" t="s">
        <v>10</v>
      </c>
      <c r="I5" s="66">
        <v>10</v>
      </c>
      <c r="J5" s="67">
        <v>90</v>
      </c>
      <c r="K5" s="68" t="s">
        <v>13</v>
      </c>
      <c r="L5" s="10"/>
      <c r="M5" s="72">
        <v>20</v>
      </c>
      <c r="N5" s="73" t="s">
        <v>12</v>
      </c>
      <c r="O5" s="74">
        <v>500</v>
      </c>
      <c r="P5" s="74">
        <v>1000</v>
      </c>
      <c r="Q5" s="75">
        <v>1000</v>
      </c>
      <c r="R5" s="76">
        <v>1800</v>
      </c>
      <c r="S5" s="28">
        <f t="shared" ref="S5:S23" si="0">IF(ISBLANK(M5),G5,M5)</f>
        <v>20</v>
      </c>
      <c r="T5" s="29">
        <f t="shared" ref="T5" si="1">24*O5+P5</f>
        <v>13000</v>
      </c>
      <c r="U5" s="30">
        <f>I5</f>
        <v>10</v>
      </c>
      <c r="V5" s="30">
        <f>J5</f>
        <v>90</v>
      </c>
    </row>
    <row r="6" spans="1:22" ht="47.25" x14ac:dyDescent="0.25">
      <c r="A6" s="6">
        <v>2</v>
      </c>
      <c r="B6" s="111" t="s">
        <v>31</v>
      </c>
      <c r="C6" s="112" t="s">
        <v>32</v>
      </c>
      <c r="D6" s="112" t="s">
        <v>58</v>
      </c>
      <c r="E6" s="112" t="s">
        <v>33</v>
      </c>
      <c r="F6" s="112" t="s">
        <v>34</v>
      </c>
      <c r="G6" s="112">
        <v>420</v>
      </c>
      <c r="H6" s="113" t="s">
        <v>37</v>
      </c>
      <c r="I6" s="114">
        <v>30</v>
      </c>
      <c r="J6" s="115">
        <v>70</v>
      </c>
      <c r="K6" s="134"/>
      <c r="L6" s="10"/>
      <c r="M6" s="117"/>
      <c r="N6" s="118" t="s">
        <v>12</v>
      </c>
      <c r="O6" s="137">
        <v>2000</v>
      </c>
      <c r="P6" s="137">
        <v>10000</v>
      </c>
      <c r="Q6" s="110" t="s">
        <v>60</v>
      </c>
      <c r="R6" s="138">
        <v>3500</v>
      </c>
      <c r="S6" s="59">
        <f t="shared" si="0"/>
        <v>420</v>
      </c>
      <c r="T6" s="31">
        <f t="shared" ref="T6:T23" si="2">24*O6+P6</f>
        <v>58000</v>
      </c>
      <c r="U6" s="32">
        <f t="shared" ref="U6:U23" si="3">I6</f>
        <v>30</v>
      </c>
      <c r="V6" s="32">
        <f t="shared" ref="V6:V23" si="4">J6</f>
        <v>70</v>
      </c>
    </row>
    <row r="7" spans="1:22" ht="204.75" x14ac:dyDescent="0.25">
      <c r="A7" s="6">
        <v>3</v>
      </c>
      <c r="B7" s="33" t="s">
        <v>63</v>
      </c>
      <c r="C7" s="34" t="s">
        <v>32</v>
      </c>
      <c r="D7" s="34" t="s">
        <v>58</v>
      </c>
      <c r="E7" s="34" t="s">
        <v>33</v>
      </c>
      <c r="F7" s="34" t="s">
        <v>34</v>
      </c>
      <c r="G7" s="34">
        <v>420</v>
      </c>
      <c r="H7" s="35" t="s">
        <v>37</v>
      </c>
      <c r="I7" s="39">
        <v>30</v>
      </c>
      <c r="J7" s="36">
        <v>70</v>
      </c>
      <c r="K7" s="37" t="s">
        <v>64</v>
      </c>
      <c r="L7" s="10"/>
      <c r="M7" s="57"/>
      <c r="N7" s="54"/>
      <c r="O7" s="55"/>
      <c r="P7" s="55">
        <v>0</v>
      </c>
      <c r="Q7" s="109" t="s">
        <v>60</v>
      </c>
      <c r="R7" s="56"/>
      <c r="S7" s="59">
        <f t="shared" si="0"/>
        <v>420</v>
      </c>
      <c r="T7" s="31">
        <f t="shared" si="2"/>
        <v>0</v>
      </c>
      <c r="U7" s="32">
        <f t="shared" si="3"/>
        <v>30</v>
      </c>
      <c r="V7" s="32">
        <f t="shared" si="4"/>
        <v>70</v>
      </c>
    </row>
    <row r="8" spans="1:22" ht="173.25" x14ac:dyDescent="0.25">
      <c r="A8" s="6">
        <v>4</v>
      </c>
      <c r="B8" s="40" t="s">
        <v>38</v>
      </c>
      <c r="C8" s="41" t="s">
        <v>35</v>
      </c>
      <c r="D8" s="41" t="s">
        <v>61</v>
      </c>
      <c r="E8" s="41" t="s">
        <v>36</v>
      </c>
      <c r="F8" s="41" t="s">
        <v>34</v>
      </c>
      <c r="G8" s="41">
        <v>150</v>
      </c>
      <c r="H8" s="42" t="s">
        <v>37</v>
      </c>
      <c r="I8" s="43">
        <v>5</v>
      </c>
      <c r="J8" s="44">
        <v>95</v>
      </c>
      <c r="K8" s="45"/>
      <c r="L8" s="10"/>
      <c r="M8" s="69"/>
      <c r="N8" s="70" t="s">
        <v>12</v>
      </c>
      <c r="O8" s="139">
        <v>1200</v>
      </c>
      <c r="P8" s="71">
        <v>3500</v>
      </c>
      <c r="Q8" s="110" t="s">
        <v>60</v>
      </c>
      <c r="R8" s="140">
        <v>3000</v>
      </c>
      <c r="S8" s="60">
        <f t="shared" si="0"/>
        <v>150</v>
      </c>
      <c r="T8" s="31">
        <f t="shared" si="2"/>
        <v>32300</v>
      </c>
      <c r="U8" s="32">
        <f t="shared" si="3"/>
        <v>5</v>
      </c>
      <c r="V8" s="32">
        <f t="shared" si="4"/>
        <v>95</v>
      </c>
    </row>
    <row r="9" spans="1:22" ht="94.5" x14ac:dyDescent="0.25">
      <c r="A9" s="6">
        <v>5</v>
      </c>
      <c r="B9" s="48" t="s">
        <v>39</v>
      </c>
      <c r="C9" s="49" t="s">
        <v>40</v>
      </c>
      <c r="D9" s="49" t="s">
        <v>41</v>
      </c>
      <c r="E9" s="49" t="s">
        <v>42</v>
      </c>
      <c r="F9" s="49" t="s">
        <v>34</v>
      </c>
      <c r="G9" s="49">
        <v>150</v>
      </c>
      <c r="H9" s="50" t="s">
        <v>37</v>
      </c>
      <c r="I9" s="51">
        <v>5</v>
      </c>
      <c r="J9" s="52">
        <v>95</v>
      </c>
      <c r="K9" s="135"/>
      <c r="L9" s="10"/>
      <c r="M9" s="57"/>
      <c r="N9" s="54" t="s">
        <v>12</v>
      </c>
      <c r="O9" s="141">
        <v>810</v>
      </c>
      <c r="P9" s="55">
        <v>2000</v>
      </c>
      <c r="Q9" s="109" t="s">
        <v>60</v>
      </c>
      <c r="R9" s="142">
        <v>2000</v>
      </c>
      <c r="S9" s="59">
        <f t="shared" si="0"/>
        <v>150</v>
      </c>
      <c r="T9" s="31">
        <f t="shared" si="2"/>
        <v>21440</v>
      </c>
      <c r="U9" s="32">
        <f t="shared" si="3"/>
        <v>5</v>
      </c>
      <c r="V9" s="32">
        <f t="shared" si="4"/>
        <v>95</v>
      </c>
    </row>
    <row r="10" spans="1:22" ht="47.25" x14ac:dyDescent="0.25">
      <c r="A10" s="6">
        <v>6</v>
      </c>
      <c r="B10" s="88" t="s">
        <v>43</v>
      </c>
      <c r="C10" s="89" t="s">
        <v>59</v>
      </c>
      <c r="D10" s="89" t="s">
        <v>44</v>
      </c>
      <c r="E10" s="89" t="s">
        <v>45</v>
      </c>
      <c r="F10" s="89" t="s">
        <v>34</v>
      </c>
      <c r="G10" s="89">
        <v>150</v>
      </c>
      <c r="H10" s="90" t="s">
        <v>37</v>
      </c>
      <c r="I10" s="91">
        <v>5</v>
      </c>
      <c r="J10" s="92">
        <v>95</v>
      </c>
      <c r="K10" s="136"/>
      <c r="L10" s="10"/>
      <c r="M10" s="94"/>
      <c r="N10" s="95" t="s">
        <v>12</v>
      </c>
      <c r="O10" s="143">
        <v>810</v>
      </c>
      <c r="P10" s="96">
        <v>2000</v>
      </c>
      <c r="Q10" s="110" t="s">
        <v>60</v>
      </c>
      <c r="R10" s="144">
        <v>2000</v>
      </c>
      <c r="S10" s="59">
        <f t="shared" si="0"/>
        <v>150</v>
      </c>
      <c r="T10" s="31">
        <f t="shared" si="2"/>
        <v>21440</v>
      </c>
      <c r="U10" s="32">
        <f t="shared" si="3"/>
        <v>5</v>
      </c>
      <c r="V10" s="32">
        <f t="shared" si="4"/>
        <v>95</v>
      </c>
    </row>
    <row r="11" spans="1:22" ht="157.5" x14ac:dyDescent="0.25">
      <c r="A11" s="6">
        <v>7</v>
      </c>
      <c r="B11" s="48" t="s">
        <v>47</v>
      </c>
      <c r="C11" s="49" t="s">
        <v>48</v>
      </c>
      <c r="D11" s="34" t="s">
        <v>49</v>
      </c>
      <c r="E11" s="49" t="s">
        <v>50</v>
      </c>
      <c r="F11" s="49" t="s">
        <v>34</v>
      </c>
      <c r="G11" s="49">
        <v>150</v>
      </c>
      <c r="H11" s="50" t="s">
        <v>37</v>
      </c>
      <c r="I11" s="51">
        <v>5</v>
      </c>
      <c r="J11" s="52">
        <v>95</v>
      </c>
      <c r="K11" s="37" t="s">
        <v>46</v>
      </c>
      <c r="L11" s="10"/>
      <c r="M11" s="57"/>
      <c r="N11" s="54"/>
      <c r="O11" s="55"/>
      <c r="P11" s="55">
        <v>0</v>
      </c>
      <c r="Q11" s="109" t="s">
        <v>60</v>
      </c>
      <c r="R11" s="78"/>
      <c r="S11" s="59">
        <f t="shared" si="0"/>
        <v>150</v>
      </c>
      <c r="T11" s="31">
        <f t="shared" si="2"/>
        <v>0</v>
      </c>
      <c r="U11" s="32">
        <f t="shared" si="3"/>
        <v>5</v>
      </c>
      <c r="V11" s="32">
        <f t="shared" si="4"/>
        <v>95</v>
      </c>
    </row>
    <row r="12" spans="1:22" ht="362.25" x14ac:dyDescent="0.25">
      <c r="A12" s="6">
        <v>8</v>
      </c>
      <c r="B12" s="88" t="s">
        <v>51</v>
      </c>
      <c r="C12" s="89" t="s">
        <v>48</v>
      </c>
      <c r="D12" s="89" t="s">
        <v>62</v>
      </c>
      <c r="E12" s="89" t="s">
        <v>50</v>
      </c>
      <c r="F12" s="89" t="s">
        <v>34</v>
      </c>
      <c r="G12" s="89">
        <v>150</v>
      </c>
      <c r="H12" s="90" t="s">
        <v>37</v>
      </c>
      <c r="I12" s="91">
        <v>5</v>
      </c>
      <c r="J12" s="92">
        <v>95</v>
      </c>
      <c r="K12" s="93" t="s">
        <v>52</v>
      </c>
      <c r="L12" s="10"/>
      <c r="M12" s="94"/>
      <c r="N12" s="95"/>
      <c r="O12" s="96"/>
      <c r="P12" s="96">
        <v>0</v>
      </c>
      <c r="Q12" s="110" t="s">
        <v>60</v>
      </c>
      <c r="R12" s="79"/>
      <c r="S12" s="59">
        <f t="shared" si="0"/>
        <v>150</v>
      </c>
      <c r="T12" s="31">
        <f t="shared" si="2"/>
        <v>0</v>
      </c>
      <c r="U12" s="32">
        <f t="shared" si="3"/>
        <v>5</v>
      </c>
      <c r="V12" s="32">
        <f t="shared" si="4"/>
        <v>95</v>
      </c>
    </row>
    <row r="13" spans="1:22" ht="157.5" x14ac:dyDescent="0.25">
      <c r="A13" s="6">
        <v>9</v>
      </c>
      <c r="B13" s="33" t="s">
        <v>53</v>
      </c>
      <c r="C13" s="34" t="s">
        <v>54</v>
      </c>
      <c r="D13" s="34" t="s">
        <v>55</v>
      </c>
      <c r="E13" s="34" t="s">
        <v>56</v>
      </c>
      <c r="F13" s="34" t="s">
        <v>34</v>
      </c>
      <c r="G13" s="34">
        <v>150</v>
      </c>
      <c r="H13" s="35" t="s">
        <v>37</v>
      </c>
      <c r="I13" s="39">
        <v>5</v>
      </c>
      <c r="J13" s="36">
        <v>95</v>
      </c>
      <c r="K13" s="37" t="s">
        <v>46</v>
      </c>
      <c r="L13" s="10"/>
      <c r="M13" s="57"/>
      <c r="N13" s="54" t="s">
        <v>12</v>
      </c>
      <c r="O13" s="141">
        <v>810</v>
      </c>
      <c r="P13" s="55">
        <v>2000</v>
      </c>
      <c r="Q13" s="109" t="s">
        <v>60</v>
      </c>
      <c r="R13" s="142">
        <v>2000</v>
      </c>
      <c r="S13" s="59">
        <f t="shared" si="0"/>
        <v>150</v>
      </c>
      <c r="T13" s="31">
        <f t="shared" si="2"/>
        <v>21440</v>
      </c>
      <c r="U13" s="32">
        <f t="shared" si="3"/>
        <v>5</v>
      </c>
      <c r="V13" s="32">
        <f t="shared" si="4"/>
        <v>95</v>
      </c>
    </row>
    <row r="14" spans="1:22" ht="362.25" x14ac:dyDescent="0.25">
      <c r="A14" s="6">
        <v>10</v>
      </c>
      <c r="B14" s="88" t="s">
        <v>57</v>
      </c>
      <c r="C14" s="89" t="s">
        <v>54</v>
      </c>
      <c r="D14" s="89" t="s">
        <v>55</v>
      </c>
      <c r="E14" s="89" t="s">
        <v>56</v>
      </c>
      <c r="F14" s="89" t="s">
        <v>34</v>
      </c>
      <c r="G14" s="89">
        <v>150</v>
      </c>
      <c r="H14" s="90" t="s">
        <v>37</v>
      </c>
      <c r="I14" s="91">
        <v>5</v>
      </c>
      <c r="J14" s="92">
        <v>95</v>
      </c>
      <c r="K14" s="93" t="s">
        <v>52</v>
      </c>
      <c r="L14" s="10"/>
      <c r="M14" s="94"/>
      <c r="N14" s="95"/>
      <c r="O14" s="96"/>
      <c r="P14" s="96">
        <v>0</v>
      </c>
      <c r="Q14" s="110" t="s">
        <v>60</v>
      </c>
      <c r="R14" s="79"/>
      <c r="S14" s="59">
        <f t="shared" si="0"/>
        <v>150</v>
      </c>
      <c r="T14" s="31">
        <f t="shared" si="2"/>
        <v>0</v>
      </c>
      <c r="U14" s="32">
        <f t="shared" si="3"/>
        <v>5</v>
      </c>
      <c r="V14" s="32">
        <f t="shared" si="4"/>
        <v>95</v>
      </c>
    </row>
    <row r="15" spans="1:22" ht="94.5" x14ac:dyDescent="0.25">
      <c r="A15" s="6">
        <v>11</v>
      </c>
      <c r="B15" s="33" t="s">
        <v>65</v>
      </c>
      <c r="C15" s="34" t="s">
        <v>66</v>
      </c>
      <c r="D15" s="34" t="s">
        <v>67</v>
      </c>
      <c r="E15" s="34" t="s">
        <v>68</v>
      </c>
      <c r="F15" s="34" t="s">
        <v>9</v>
      </c>
      <c r="G15" s="34">
        <v>150</v>
      </c>
      <c r="H15" s="35" t="s">
        <v>37</v>
      </c>
      <c r="I15" s="39">
        <v>5</v>
      </c>
      <c r="J15" s="36">
        <v>95</v>
      </c>
      <c r="K15" s="37"/>
      <c r="L15" s="10"/>
      <c r="M15" s="120"/>
      <c r="N15" s="121"/>
      <c r="O15" s="122"/>
      <c r="P15" s="123">
        <v>0</v>
      </c>
      <c r="Q15" s="109" t="s">
        <v>60</v>
      </c>
      <c r="R15" s="124"/>
      <c r="S15" s="59">
        <f t="shared" si="0"/>
        <v>150</v>
      </c>
      <c r="T15" s="31">
        <f t="shared" si="2"/>
        <v>0</v>
      </c>
      <c r="U15" s="32">
        <f t="shared" si="3"/>
        <v>5</v>
      </c>
      <c r="V15" s="32">
        <f t="shared" si="4"/>
        <v>95</v>
      </c>
    </row>
    <row r="16" spans="1:22" ht="110.25" x14ac:dyDescent="0.25">
      <c r="A16" s="6">
        <v>12</v>
      </c>
      <c r="B16" s="40" t="s">
        <v>69</v>
      </c>
      <c r="C16" s="41" t="s">
        <v>70</v>
      </c>
      <c r="D16" s="41" t="s">
        <v>71</v>
      </c>
      <c r="E16" s="41" t="s">
        <v>72</v>
      </c>
      <c r="F16" s="41" t="s">
        <v>9</v>
      </c>
      <c r="G16" s="41">
        <v>150</v>
      </c>
      <c r="H16" s="42" t="s">
        <v>10</v>
      </c>
      <c r="I16" s="43">
        <v>5</v>
      </c>
      <c r="J16" s="44">
        <v>95</v>
      </c>
      <c r="K16" s="45"/>
      <c r="L16" s="10"/>
      <c r="M16" s="69"/>
      <c r="N16" s="70" t="s">
        <v>12</v>
      </c>
      <c r="O16" s="139">
        <v>1100</v>
      </c>
      <c r="P16" s="71">
        <v>3000</v>
      </c>
      <c r="Q16" s="125"/>
      <c r="R16" s="140">
        <v>4000</v>
      </c>
      <c r="S16" s="60">
        <f t="shared" si="0"/>
        <v>150</v>
      </c>
      <c r="T16" s="31">
        <f t="shared" si="2"/>
        <v>29400</v>
      </c>
      <c r="U16" s="32">
        <f t="shared" si="3"/>
        <v>5</v>
      </c>
      <c r="V16" s="32">
        <f t="shared" si="4"/>
        <v>95</v>
      </c>
    </row>
    <row r="17" spans="1:22" ht="110.25" x14ac:dyDescent="0.25">
      <c r="A17" s="6">
        <v>13</v>
      </c>
      <c r="B17" s="48" t="s">
        <v>73</v>
      </c>
      <c r="C17" s="49" t="s">
        <v>74</v>
      </c>
      <c r="D17" s="49" t="s">
        <v>75</v>
      </c>
      <c r="E17" s="49" t="s">
        <v>72</v>
      </c>
      <c r="F17" s="49" t="s">
        <v>9</v>
      </c>
      <c r="G17" s="49">
        <v>150</v>
      </c>
      <c r="H17" s="50" t="s">
        <v>10</v>
      </c>
      <c r="I17" s="51">
        <v>5</v>
      </c>
      <c r="J17" s="52">
        <v>95</v>
      </c>
      <c r="K17" s="53"/>
      <c r="L17" s="10"/>
      <c r="M17" s="57"/>
      <c r="N17" s="54"/>
      <c r="O17" s="55"/>
      <c r="P17" s="123">
        <v>0</v>
      </c>
      <c r="Q17" s="62"/>
      <c r="R17" s="78"/>
      <c r="S17" s="59">
        <f t="shared" si="0"/>
        <v>150</v>
      </c>
      <c r="T17" s="31">
        <f t="shared" si="2"/>
        <v>0</v>
      </c>
      <c r="U17" s="32">
        <f t="shared" si="3"/>
        <v>5</v>
      </c>
      <c r="V17" s="32">
        <f t="shared" si="4"/>
        <v>95</v>
      </c>
    </row>
    <row r="18" spans="1:22" ht="47.25" x14ac:dyDescent="0.25">
      <c r="A18" s="6">
        <v>14</v>
      </c>
      <c r="B18" s="126" t="s">
        <v>76</v>
      </c>
      <c r="C18" s="127" t="s">
        <v>77</v>
      </c>
      <c r="D18" s="112" t="s">
        <v>78</v>
      </c>
      <c r="E18" s="127" t="s">
        <v>72</v>
      </c>
      <c r="F18" s="127" t="s">
        <v>9</v>
      </c>
      <c r="G18" s="127">
        <v>150</v>
      </c>
      <c r="H18" s="128" t="s">
        <v>10</v>
      </c>
      <c r="I18" s="129">
        <v>5</v>
      </c>
      <c r="J18" s="130">
        <v>95</v>
      </c>
      <c r="K18" s="116" t="s">
        <v>79</v>
      </c>
      <c r="M18" s="117"/>
      <c r="N18" s="118"/>
      <c r="O18" s="119"/>
      <c r="P18" s="131">
        <v>0</v>
      </c>
      <c r="Q18" s="132"/>
      <c r="R18" s="133"/>
      <c r="S18" s="59">
        <f t="shared" si="0"/>
        <v>150</v>
      </c>
      <c r="T18" s="31">
        <f t="shared" si="2"/>
        <v>0</v>
      </c>
      <c r="U18" s="32">
        <f t="shared" si="3"/>
        <v>5</v>
      </c>
      <c r="V18" s="32">
        <f t="shared" si="4"/>
        <v>95</v>
      </c>
    </row>
    <row r="19" spans="1:22" ht="110.25" x14ac:dyDescent="0.25">
      <c r="A19" s="6">
        <v>15</v>
      </c>
      <c r="B19" s="48" t="s">
        <v>80</v>
      </c>
      <c r="C19" s="49" t="s">
        <v>81</v>
      </c>
      <c r="D19" s="49" t="s">
        <v>82</v>
      </c>
      <c r="E19" s="49" t="s">
        <v>72</v>
      </c>
      <c r="F19" s="49" t="s">
        <v>9</v>
      </c>
      <c r="G19" s="49">
        <v>150</v>
      </c>
      <c r="H19" s="50" t="s">
        <v>10</v>
      </c>
      <c r="I19" s="51">
        <v>5</v>
      </c>
      <c r="J19" s="52">
        <v>95</v>
      </c>
      <c r="K19" s="53"/>
      <c r="M19" s="57"/>
      <c r="N19" s="54" t="s">
        <v>84</v>
      </c>
      <c r="O19" s="141">
        <v>950</v>
      </c>
      <c r="P19" s="141">
        <v>2000</v>
      </c>
      <c r="Q19" s="145">
        <v>1300</v>
      </c>
      <c r="R19" s="85"/>
      <c r="S19" s="59">
        <f t="shared" si="0"/>
        <v>150</v>
      </c>
      <c r="T19" s="31">
        <f t="shared" si="2"/>
        <v>24800</v>
      </c>
      <c r="U19" s="32">
        <f t="shared" si="3"/>
        <v>5</v>
      </c>
      <c r="V19" s="32">
        <f t="shared" si="4"/>
        <v>95</v>
      </c>
    </row>
    <row r="20" spans="1:22" x14ac:dyDescent="0.25">
      <c r="A20" s="6">
        <v>16</v>
      </c>
      <c r="B20" s="88"/>
      <c r="C20" s="89"/>
      <c r="D20" s="89"/>
      <c r="E20" s="89"/>
      <c r="F20" s="89"/>
      <c r="G20" s="89"/>
      <c r="H20" s="90"/>
      <c r="I20" s="91"/>
      <c r="J20" s="92"/>
      <c r="K20" s="93"/>
      <c r="L20" s="10"/>
      <c r="M20" s="94"/>
      <c r="N20" s="95"/>
      <c r="O20" s="96"/>
      <c r="P20" s="96">
        <v>0</v>
      </c>
      <c r="Q20" s="61"/>
      <c r="R20" s="79"/>
      <c r="S20" s="59">
        <f t="shared" si="0"/>
        <v>0</v>
      </c>
      <c r="T20" s="31">
        <f t="shared" si="2"/>
        <v>0</v>
      </c>
      <c r="U20" s="32">
        <f t="shared" si="3"/>
        <v>0</v>
      </c>
      <c r="V20" s="32">
        <f t="shared" si="4"/>
        <v>0</v>
      </c>
    </row>
    <row r="21" spans="1:22" x14ac:dyDescent="0.25">
      <c r="A21" s="6">
        <v>17</v>
      </c>
      <c r="B21" s="33"/>
      <c r="C21" s="34"/>
      <c r="D21" s="34"/>
      <c r="E21" s="34"/>
      <c r="F21" s="34"/>
      <c r="G21" s="34"/>
      <c r="H21" s="35"/>
      <c r="I21" s="39"/>
      <c r="J21" s="36"/>
      <c r="K21" s="37"/>
      <c r="L21" s="10"/>
      <c r="M21" s="57"/>
      <c r="N21" s="54"/>
      <c r="O21" s="55"/>
      <c r="P21" s="55">
        <v>0</v>
      </c>
      <c r="Q21" s="102"/>
      <c r="R21" s="103"/>
      <c r="S21" s="59">
        <f t="shared" si="0"/>
        <v>0</v>
      </c>
      <c r="T21" s="31">
        <f t="shared" si="2"/>
        <v>0</v>
      </c>
      <c r="U21" s="32">
        <f t="shared" si="3"/>
        <v>0</v>
      </c>
      <c r="V21" s="32">
        <f t="shared" si="4"/>
        <v>0</v>
      </c>
    </row>
    <row r="22" spans="1:22" x14ac:dyDescent="0.25">
      <c r="A22" s="6">
        <v>18</v>
      </c>
      <c r="B22" s="40"/>
      <c r="C22" s="41"/>
      <c r="D22" s="41"/>
      <c r="E22" s="41"/>
      <c r="F22" s="41"/>
      <c r="G22" s="41"/>
      <c r="H22" s="42"/>
      <c r="I22" s="43"/>
      <c r="J22" s="44"/>
      <c r="K22" s="45"/>
      <c r="L22" s="10"/>
      <c r="M22" s="94"/>
      <c r="N22" s="95"/>
      <c r="O22" s="96"/>
      <c r="P22" s="96">
        <v>0</v>
      </c>
      <c r="Q22" s="80"/>
      <c r="R22" s="104"/>
      <c r="S22" s="59">
        <f t="shared" si="0"/>
        <v>0</v>
      </c>
      <c r="T22" s="31">
        <f t="shared" si="2"/>
        <v>0</v>
      </c>
      <c r="U22" s="32">
        <f t="shared" si="3"/>
        <v>0</v>
      </c>
      <c r="V22" s="32">
        <f t="shared" si="4"/>
        <v>0</v>
      </c>
    </row>
    <row r="23" spans="1:22" x14ac:dyDescent="0.25">
      <c r="A23" s="6">
        <v>19</v>
      </c>
      <c r="B23" s="33"/>
      <c r="C23" s="34"/>
      <c r="D23" s="34"/>
      <c r="E23" s="34"/>
      <c r="F23" s="34"/>
      <c r="G23" s="34"/>
      <c r="H23" s="35"/>
      <c r="I23" s="39"/>
      <c r="J23" s="36"/>
      <c r="K23" s="37"/>
      <c r="L23" s="10"/>
      <c r="M23" s="57"/>
      <c r="N23" s="54"/>
      <c r="O23" s="55"/>
      <c r="P23" s="55">
        <v>0</v>
      </c>
      <c r="Q23" s="81"/>
      <c r="R23" s="105"/>
      <c r="S23" s="59">
        <f t="shared" si="0"/>
        <v>0</v>
      </c>
      <c r="T23" s="31">
        <f t="shared" si="2"/>
        <v>0</v>
      </c>
      <c r="U23" s="32">
        <f t="shared" si="3"/>
        <v>0</v>
      </c>
      <c r="V23" s="32">
        <f t="shared" si="4"/>
        <v>0</v>
      </c>
    </row>
    <row r="24" spans="1:22" x14ac:dyDescent="0.25">
      <c r="A24" s="6">
        <v>20</v>
      </c>
      <c r="B24" s="40"/>
      <c r="C24" s="41"/>
      <c r="D24" s="41"/>
      <c r="E24" s="41"/>
      <c r="F24" s="41"/>
      <c r="G24" s="41"/>
      <c r="H24" s="42"/>
      <c r="I24" s="43"/>
      <c r="J24" s="44"/>
      <c r="K24" s="45"/>
      <c r="L24" s="10"/>
      <c r="M24" s="94"/>
      <c r="N24" s="95"/>
      <c r="O24" s="96"/>
      <c r="P24" s="96">
        <v>0</v>
      </c>
      <c r="Q24" s="61"/>
      <c r="R24" s="79"/>
      <c r="S24" s="59">
        <f t="shared" ref="S24:S32" si="5">IF(ISBLANK(M24),G24,M24)</f>
        <v>0</v>
      </c>
      <c r="T24" s="31">
        <f t="shared" ref="T24:T32" si="6">24*O24+P24</f>
        <v>0</v>
      </c>
      <c r="U24" s="32">
        <f t="shared" ref="U24:U32" si="7">I24</f>
        <v>0</v>
      </c>
      <c r="V24" s="32">
        <f t="shared" ref="V24:V32" si="8">J24</f>
        <v>0</v>
      </c>
    </row>
    <row r="25" spans="1:22" x14ac:dyDescent="0.25">
      <c r="A25" s="6">
        <v>21</v>
      </c>
      <c r="B25" s="33"/>
      <c r="C25" s="34"/>
      <c r="D25" s="34"/>
      <c r="E25" s="34"/>
      <c r="F25" s="34"/>
      <c r="G25" s="34"/>
      <c r="H25" s="35"/>
      <c r="I25" s="39"/>
      <c r="J25" s="36"/>
      <c r="K25" s="37"/>
      <c r="L25" s="10"/>
      <c r="M25" s="57"/>
      <c r="N25" s="54"/>
      <c r="O25" s="55"/>
      <c r="P25" s="55">
        <v>0</v>
      </c>
      <c r="Q25" s="62"/>
      <c r="R25" s="56"/>
      <c r="S25" s="60">
        <f t="shared" si="5"/>
        <v>0</v>
      </c>
      <c r="T25" s="31">
        <f t="shared" si="6"/>
        <v>0</v>
      </c>
      <c r="U25" s="32">
        <f t="shared" si="7"/>
        <v>0</v>
      </c>
      <c r="V25" s="32">
        <f t="shared" si="8"/>
        <v>0</v>
      </c>
    </row>
    <row r="26" spans="1:22" x14ac:dyDescent="0.25">
      <c r="A26" s="6">
        <v>22</v>
      </c>
      <c r="B26" s="40"/>
      <c r="C26" s="41"/>
      <c r="D26" s="41"/>
      <c r="E26" s="41"/>
      <c r="F26" s="41"/>
      <c r="G26" s="41"/>
      <c r="H26" s="42"/>
      <c r="I26" s="43"/>
      <c r="J26" s="44"/>
      <c r="K26" s="45"/>
      <c r="L26" s="10"/>
      <c r="M26" s="94"/>
      <c r="N26" s="95"/>
      <c r="O26" s="96"/>
      <c r="P26" s="96">
        <v>0</v>
      </c>
      <c r="Q26" s="61"/>
      <c r="R26" s="79"/>
      <c r="S26" s="59">
        <f t="shared" si="5"/>
        <v>0</v>
      </c>
      <c r="T26" s="31">
        <f t="shared" si="6"/>
        <v>0</v>
      </c>
      <c r="U26" s="32">
        <f t="shared" si="7"/>
        <v>0</v>
      </c>
      <c r="V26" s="32">
        <f t="shared" si="8"/>
        <v>0</v>
      </c>
    </row>
    <row r="27" spans="1:22" x14ac:dyDescent="0.25">
      <c r="A27" s="6">
        <v>23</v>
      </c>
      <c r="B27" s="33"/>
      <c r="C27" s="34"/>
      <c r="D27" s="34"/>
      <c r="E27" s="34"/>
      <c r="F27" s="34"/>
      <c r="G27" s="34"/>
      <c r="H27" s="35"/>
      <c r="I27" s="39"/>
      <c r="J27" s="36"/>
      <c r="K27" s="37"/>
      <c r="L27" s="10"/>
      <c r="M27" s="57"/>
      <c r="N27" s="54"/>
      <c r="O27" s="55"/>
      <c r="P27" s="55">
        <v>0</v>
      </c>
      <c r="Q27" s="62"/>
      <c r="R27" s="78"/>
      <c r="S27" s="59">
        <f t="shared" si="5"/>
        <v>0</v>
      </c>
      <c r="T27" s="31">
        <f t="shared" si="6"/>
        <v>0</v>
      </c>
      <c r="U27" s="32">
        <f t="shared" si="7"/>
        <v>0</v>
      </c>
      <c r="V27" s="32">
        <f t="shared" si="8"/>
        <v>0</v>
      </c>
    </row>
    <row r="28" spans="1:22" x14ac:dyDescent="0.25">
      <c r="A28" s="6">
        <v>24</v>
      </c>
      <c r="B28" s="88"/>
      <c r="C28" s="89"/>
      <c r="D28" s="89"/>
      <c r="E28" s="89"/>
      <c r="F28" s="89"/>
      <c r="G28" s="89"/>
      <c r="H28" s="90"/>
      <c r="I28" s="91"/>
      <c r="J28" s="92"/>
      <c r="K28" s="93"/>
      <c r="L28" s="58"/>
      <c r="M28" s="94"/>
      <c r="N28" s="95"/>
      <c r="O28" s="96"/>
      <c r="P28" s="96">
        <v>0</v>
      </c>
      <c r="Q28" s="106"/>
      <c r="R28" s="79"/>
      <c r="S28" s="59">
        <f t="shared" si="5"/>
        <v>0</v>
      </c>
      <c r="T28" s="31">
        <f t="shared" si="6"/>
        <v>0</v>
      </c>
      <c r="U28" s="32">
        <f t="shared" si="7"/>
        <v>0</v>
      </c>
      <c r="V28" s="32">
        <f t="shared" si="8"/>
        <v>0</v>
      </c>
    </row>
    <row r="29" spans="1:22" x14ac:dyDescent="0.25">
      <c r="A29" s="6">
        <v>25</v>
      </c>
      <c r="B29" s="33"/>
      <c r="C29" s="34"/>
      <c r="D29" s="34"/>
      <c r="E29" s="34"/>
      <c r="F29" s="34"/>
      <c r="G29" s="34"/>
      <c r="H29" s="35"/>
      <c r="I29" s="39"/>
      <c r="J29" s="36"/>
      <c r="K29" s="37"/>
      <c r="L29" s="58"/>
      <c r="M29" s="57"/>
      <c r="N29" s="54"/>
      <c r="O29" s="55"/>
      <c r="P29" s="55">
        <v>0</v>
      </c>
      <c r="Q29" s="82"/>
      <c r="R29" s="78"/>
      <c r="S29" s="59">
        <f t="shared" si="5"/>
        <v>0</v>
      </c>
      <c r="T29" s="31">
        <f t="shared" si="6"/>
        <v>0</v>
      </c>
      <c r="U29" s="32">
        <f t="shared" si="7"/>
        <v>0</v>
      </c>
      <c r="V29" s="32">
        <f t="shared" si="8"/>
        <v>0</v>
      </c>
    </row>
    <row r="30" spans="1:22" x14ac:dyDescent="0.25">
      <c r="A30" s="6">
        <v>26</v>
      </c>
      <c r="B30" s="97"/>
      <c r="C30" s="98"/>
      <c r="D30" s="89"/>
      <c r="E30" s="98"/>
      <c r="F30" s="98"/>
      <c r="G30" s="98"/>
      <c r="H30" s="99"/>
      <c r="I30" s="100"/>
      <c r="J30" s="101"/>
      <c r="K30" s="93"/>
      <c r="L30" s="58"/>
      <c r="M30" s="94"/>
      <c r="N30" s="95"/>
      <c r="O30" s="96"/>
      <c r="P30" s="96">
        <v>0</v>
      </c>
      <c r="Q30" s="107"/>
      <c r="R30" s="79"/>
      <c r="S30" s="59">
        <f t="shared" si="5"/>
        <v>0</v>
      </c>
      <c r="T30" s="31">
        <f t="shared" si="6"/>
        <v>0</v>
      </c>
      <c r="U30" s="32">
        <f t="shared" si="7"/>
        <v>0</v>
      </c>
      <c r="V30" s="32">
        <f t="shared" si="8"/>
        <v>0</v>
      </c>
    </row>
    <row r="31" spans="1:22" x14ac:dyDescent="0.25">
      <c r="A31" s="6">
        <v>27</v>
      </c>
      <c r="B31" s="33"/>
      <c r="C31" s="34"/>
      <c r="D31" s="34"/>
      <c r="E31" s="34"/>
      <c r="F31" s="34"/>
      <c r="G31" s="34"/>
      <c r="H31" s="35"/>
      <c r="I31" s="39"/>
      <c r="J31" s="36"/>
      <c r="K31" s="37"/>
      <c r="L31" s="58"/>
      <c r="M31" s="57"/>
      <c r="N31" s="54"/>
      <c r="O31" s="55"/>
      <c r="P31" s="55">
        <v>0</v>
      </c>
      <c r="Q31" s="108"/>
      <c r="R31" s="78"/>
      <c r="S31" s="59">
        <f t="shared" si="5"/>
        <v>0</v>
      </c>
      <c r="T31" s="31">
        <f t="shared" si="6"/>
        <v>0</v>
      </c>
      <c r="U31" s="32">
        <f t="shared" si="7"/>
        <v>0</v>
      </c>
      <c r="V31" s="32">
        <f t="shared" si="8"/>
        <v>0</v>
      </c>
    </row>
    <row r="32" spans="1:22" x14ac:dyDescent="0.25">
      <c r="A32" s="6">
        <v>28</v>
      </c>
      <c r="B32" s="88"/>
      <c r="C32" s="89"/>
      <c r="D32" s="89"/>
      <c r="E32" s="89"/>
      <c r="F32" s="89"/>
      <c r="G32" s="89"/>
      <c r="H32" s="90"/>
      <c r="I32" s="91"/>
      <c r="J32" s="92"/>
      <c r="K32" s="93"/>
      <c r="L32" s="58"/>
      <c r="M32" s="94"/>
      <c r="N32" s="95"/>
      <c r="O32" s="96"/>
      <c r="P32" s="96">
        <v>0</v>
      </c>
      <c r="Q32" s="107"/>
      <c r="R32" s="79"/>
      <c r="S32" s="59">
        <f t="shared" si="5"/>
        <v>0</v>
      </c>
      <c r="T32" s="31">
        <f t="shared" si="6"/>
        <v>0</v>
      </c>
      <c r="U32" s="32">
        <f t="shared" si="7"/>
        <v>0</v>
      </c>
      <c r="V32" s="32">
        <f t="shared" si="8"/>
        <v>0</v>
      </c>
    </row>
    <row r="33" spans="1:22" x14ac:dyDescent="0.25">
      <c r="A33" s="6">
        <v>29</v>
      </c>
      <c r="B33" s="33"/>
      <c r="C33" s="34"/>
      <c r="D33" s="34"/>
      <c r="E33" s="34"/>
      <c r="F33" s="34"/>
      <c r="G33" s="34"/>
      <c r="H33" s="35"/>
      <c r="I33" s="39"/>
      <c r="J33" s="36"/>
      <c r="K33" s="37"/>
      <c r="L33" s="84"/>
      <c r="M33" s="57"/>
      <c r="N33" s="54"/>
      <c r="O33" s="55"/>
      <c r="P33" s="55">
        <v>0</v>
      </c>
      <c r="Q33" s="108"/>
      <c r="R33" s="85"/>
      <c r="S33" s="59">
        <f t="shared" ref="S33" si="9">IF(ISBLANK(M33),G33,M33)</f>
        <v>0</v>
      </c>
      <c r="T33" s="31">
        <f t="shared" ref="T33" si="10">24*O33+P33</f>
        <v>0</v>
      </c>
      <c r="U33" s="32">
        <f t="shared" ref="U33" si="11">I33</f>
        <v>0</v>
      </c>
      <c r="V33" s="32">
        <f t="shared" ref="V33" si="12">J33</f>
        <v>0</v>
      </c>
    </row>
    <row r="34" spans="1:22" x14ac:dyDescent="0.25">
      <c r="A34" s="6">
        <v>30</v>
      </c>
      <c r="B34" s="40"/>
      <c r="C34" s="41"/>
      <c r="D34" s="41"/>
      <c r="E34" s="41"/>
      <c r="F34" s="41"/>
      <c r="G34" s="41"/>
      <c r="H34" s="42"/>
      <c r="I34" s="40"/>
      <c r="J34" s="44"/>
      <c r="K34" s="45"/>
      <c r="L34" s="10"/>
      <c r="M34" s="69"/>
      <c r="N34" s="70"/>
      <c r="O34" s="71"/>
      <c r="P34" s="96">
        <v>0</v>
      </c>
      <c r="Q34" s="86"/>
      <c r="R34" s="77"/>
      <c r="S34" s="59">
        <f t="shared" ref="S34" si="13">IF(ISBLANK(M34),G34,M34)</f>
        <v>0</v>
      </c>
      <c r="T34" s="31">
        <f t="shared" ref="T34" si="14">24*O34+P34</f>
        <v>0</v>
      </c>
      <c r="U34" s="32">
        <f t="shared" ref="U34" si="15">I34</f>
        <v>0</v>
      </c>
      <c r="V34" s="32">
        <f t="shared" ref="V34" si="16">J34</f>
        <v>0</v>
      </c>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row r="128406" spans="19:20" x14ac:dyDescent="0.25">
      <c r="S128406" s="1"/>
      <c r="T128406"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14 S20:S34">
    <cfRule type="expression" dxfId="1" priority="273">
      <formula>M5&gt;G5</formula>
    </cfRule>
    <cfRule type="expression" priority="274">
      <formula>$M$5&gt;$G$5</formula>
    </cfRule>
  </conditionalFormatting>
  <conditionalFormatting sqref="S15:S19">
    <cfRule type="expression" dxfId="0" priority="1">
      <formula>M15&gt;G15</formula>
    </cfRule>
    <cfRule type="expression" priority="2">
      <formula>$M$5&gt;$G$5</formula>
    </cfRule>
  </conditionalFormatting>
  <dataValidations count="3">
    <dataValidation type="list" allowBlank="1" showInputMessage="1" showErrorMessage="1" sqref="F6:F33" xr:uid="{00000000-0002-0000-0000-000000000000}">
      <formula1>"YES, NO"</formula1>
    </dataValidation>
    <dataValidation type="decimal" showInputMessage="1" showErrorMessage="1" sqref="P6:P34"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0" ma:contentTypeDescription="Create a new document." ma:contentTypeScope="" ma:versionID="6f5ede15dd1cdf809e9e45b21bfac3f5">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48533a0317d9b8deee645e0e79da12b0"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E9FA58-418A-482B-BEB0-0010E493D9C0}">
  <ds:schemaRefs>
    <ds:schemaRef ds:uri="http://schemas.microsoft.com/office/2006/metadata/properties"/>
    <ds:schemaRef ds:uri="http://schemas.microsoft.com/office/2006/documentManagement/types"/>
    <ds:schemaRef ds:uri="http://schemas.microsoft.com/sharepoint/v3"/>
    <ds:schemaRef ds:uri="http://purl.org/dc/elements/1.1/"/>
    <ds:schemaRef ds:uri="http://schemas.openxmlformats.org/package/2006/metadata/core-properties"/>
    <ds:schemaRef ds:uri="http://schemas.microsoft.com/office/infopath/2007/PartnerControls"/>
    <ds:schemaRef ds:uri="http://purl.org/dc/terms/"/>
    <ds:schemaRef ds:uri="7d544bdc-a7fa-4516-973e-3ad2926cbdd1"/>
    <ds:schemaRef ds:uri="http://www.w3.org/XML/1998/namespace"/>
    <ds:schemaRef ds:uri="http://purl.org/dc/dcmitype/"/>
  </ds:schemaRefs>
</ds:datastoreItem>
</file>

<file path=customXml/itemProps2.xml><?xml version="1.0" encoding="utf-8"?>
<ds:datastoreItem xmlns:ds="http://schemas.openxmlformats.org/officeDocument/2006/customXml" ds:itemID="{F5DC9552-4435-48FF-AC3F-93BA324EB2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C17DE12-7064-40BB-9F42-8D9F132C7D5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Jane Muxen-McCullough</cp:lastModifiedBy>
  <cp:lastPrinted>2019-03-13T19:29:04Z</cp:lastPrinted>
  <dcterms:created xsi:type="dcterms:W3CDTF">2017-01-24T17:19:42Z</dcterms:created>
  <dcterms:modified xsi:type="dcterms:W3CDTF">2019-10-16T23:37:01Z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