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eda-svr\EDA-SVR\EDAShared\BusinessDivisions\Jamestown Networks\ACCOUNTS\10051 CTS - WaTech\N20-RFQ-017 Stafford Crk CC and Chelan WADOL\"/>
    </mc:Choice>
  </mc:AlternateContent>
  <xr:revisionPtr revIDLastSave="0" documentId="13_ncr:1_{8FEB1646-593B-4A2F-A21F-EE85E1C8AF37}" xr6:coauthVersionLast="41" xr6:coauthVersionMax="41" xr10:uidLastSave="{00000000-0000-0000-0000-000000000000}"/>
  <bookViews>
    <workbookView xWindow="1215" yWindow="1320" windowWidth="21600" windowHeight="1135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6" i="4" l="1"/>
  <c r="U6" i="4" l="1"/>
  <c r="T6" i="4"/>
  <c r="S6" i="4"/>
  <c r="S32" i="4" l="1"/>
  <c r="T32" i="4"/>
  <c r="U32" i="4"/>
  <c r="V32" i="4"/>
  <c r="S33" i="4" l="1"/>
  <c r="T33" i="4"/>
  <c r="U33" i="4"/>
  <c r="V33" i="4"/>
  <c r="S13" i="4" l="1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5" i="4" l="1"/>
  <c r="T5" i="4"/>
  <c r="U5" i="4"/>
  <c r="V5" i="4"/>
</calcChain>
</file>

<file path=xl/sharedStrings.xml><?xml version="1.0" encoding="utf-8"?>
<sst xmlns="http://schemas.openxmlformats.org/spreadsheetml/2006/main" count="85" uniqueCount="59">
  <si>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</si>
  <si>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</si>
  <si>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</si>
  <si>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</si>
  <si>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</si>
  <si>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</si>
  <si>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</si>
  <si>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</si>
  <si>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</si>
  <si>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</si>
  <si>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</si>
  <si>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</si>
  <si>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</si>
  <si>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</si>
  <si>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</si>
  <si>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</si>
  <si>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</si>
  <si>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</si>
  <si>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</si>
  <si>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</si>
  <si>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</si>
  <si>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</si>
  <si>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</si>
  <si>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</si>
  <si>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</si>
  <si>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</si>
  <si>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</si>
  <si>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</si>
  <si>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</si>
  <si>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</si>
  <si>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</si>
  <si>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UWPD</t>
  </si>
  <si>
    <t xml:space="preserve">Site Contact: Hector Alvarez 
206-221-7417
halvarez@uw.edu
Owner Contact: Mike Sletten 
206-543-0079 
slettm@uw.edu </t>
  </si>
  <si>
    <t>Room 204 (site map attached)</t>
  </si>
  <si>
    <t>3939 15th Ave NE
Seattle, WA 98105-6607</t>
  </si>
  <si>
    <t>WSP0602</t>
  </si>
  <si>
    <t>Site/Owner contact: Michael F. Geiger 360-534-0602 mike.geiger@wsp.wa.gov</t>
  </si>
  <si>
    <t>Install per attached site map</t>
  </si>
  <si>
    <t>NO</t>
  </si>
  <si>
    <t>1000M / 1G</t>
  </si>
  <si>
    <t>Minimum MTU of 1600 required</t>
  </si>
  <si>
    <t>N/A</t>
  </si>
  <si>
    <t>WSP0802</t>
  </si>
  <si>
    <t>I5 SB Milepost 44</t>
  </si>
  <si>
    <t>Circuits to be installed at the vendor Demark.</t>
  </si>
  <si>
    <t>100M</t>
  </si>
  <si>
    <t>PE-ABR1401/DOCABR1</t>
  </si>
  <si>
    <t>Stafford Creek Corrections Center
191 Constantine Way
Aberdeen, WA  98520-9504</t>
  </si>
  <si>
    <t xml:space="preserve">Keaton Bradley
360-537-2105
Site Reception:
360-426-4433 </t>
  </si>
  <si>
    <t>Highlighted in yellow on site map</t>
  </si>
  <si>
    <t>Site has additional access requirements.</t>
  </si>
  <si>
    <t>VE-ABR1401/DOCABR1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</si>
  <si>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vlan."
</t>
  </si>
  <si>
    <t>ESD2710</t>
  </si>
  <si>
    <t>9600 Veterans Dr SW,            Lakewood, WA 98493</t>
  </si>
  <si>
    <t>Mark Lull 360-480-0004      Mlull@esd.wa.gov                           Bldg Contact: John Joseph            253-958-7294</t>
  </si>
  <si>
    <t xml:space="preserve">Bldg, 81, Room B, Per site map </t>
  </si>
  <si>
    <t>1401 W Kauffman, Vancouver, WA 98660</t>
  </si>
  <si>
    <t>Evaluation  Model for Solicitation Number N20-RFQ-017 Amendment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</si>
</sst>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6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7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1" fillId="25" borderId="9" xfId="30" applyNumberFormat="1" applyBorder="1" applyAlignment="1">
      <alignment horizontal="left" vertical="top" wrapText="1"/>
    </xf>
    <xf numFmtId="0" fontId="1" fillId="25" borderId="5" xfId="30" applyNumberFormat="1" applyBorder="1" applyAlignment="1">
      <alignment horizontal="left" vertical="top" wrapText="1"/>
    </xf>
    <xf numFmtId="7" fontId="1" fillId="25" borderId="5" xfId="30" applyNumberFormat="1" applyBorder="1" applyAlignment="1">
      <alignment horizontal="left" vertical="top" wrapText="1"/>
    </xf>
    <xf numFmtId="0" fontId="1" fillId="36" borderId="1" xfId="41" applyBorder="1" applyAlignment="1">
      <alignment horizontal="left" vertical="top" wrapText="1"/>
    </xf>
    <xf numFmtId="0" fontId="1" fillId="36" borderId="20" xfId="41" applyBorder="1" applyAlignment="1">
      <alignment horizontal="left" vertical="top" wrapText="1"/>
    </xf>
    <xf numFmtId="0" fontId="1" fillId="36" borderId="10" xfId="41" applyBorder="1" applyAlignment="1">
      <alignment horizontal="left" vertical="top" wrapText="1"/>
    </xf>
    <xf numFmtId="0" fontId="1" fillId="36" borderId="31" xfId="41" applyBorder="1" applyAlignment="1">
      <alignment horizontal="left" vertical="top" wrapText="1"/>
    </xf>
    <xf numFmtId="0" fontId="0" fillId="6" borderId="1" xfId="0" applyFont="1" applyFill="1" applyBorder="1" applyAlignment="1">
      <alignment horizontal="left" vertical="top" wrapText="1"/>
    </xf>
    <xf numFmtId="0" fontId="0" fillId="5" borderId="0" xfId="0" applyFont="1" applyFill="1" applyAlignment="1">
      <alignment horizontal="left" vertical="top" wrapText="1"/>
    </xf>
    <xf numFmtId="0" fontId="0" fillId="6" borderId="9" xfId="0" applyFont="1" applyFill="1" applyBorder="1" applyAlignment="1">
      <alignment horizontal="left" vertical="top" wrapText="1"/>
    </xf>
    <xf numFmtId="0" fontId="0" fillId="6" borderId="5" xfId="0" applyFont="1" applyFill="1" applyBorder="1" applyAlignment="1">
      <alignment horizontal="left" vertical="top" wrapText="1"/>
    </xf>
    <xf numFmtId="0" fontId="0" fillId="6" borderId="20" xfId="0" applyFont="1" applyFill="1" applyBorder="1" applyAlignment="1">
      <alignment horizontal="left" vertical="top" wrapText="1"/>
    </xf>
    <xf numFmtId="0" fontId="0" fillId="6" borderId="1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6" borderId="9" xfId="2" applyNumberFormat="1" applyFont="1" applyFill="1" applyBorder="1" applyAlignment="1">
      <alignment horizontal="left" vertical="top" wrapText="1"/>
    </xf>
    <xf numFmtId="0" fontId="0" fillId="6" borderId="5" xfId="2" applyNumberFormat="1" applyFont="1" applyFill="1" applyBorder="1" applyAlignment="1">
      <alignment horizontal="left" vertical="top" wrapText="1"/>
    </xf>
    <xf numFmtId="7" fontId="0" fillId="6" borderId="5" xfId="1" applyNumberFormat="1" applyFont="1" applyFill="1" applyBorder="1" applyAlignment="1">
      <alignment horizontal="left" vertical="top" wrapText="1"/>
    </xf>
    <xf numFmtId="0" fontId="0" fillId="0" borderId="0" xfId="0" applyFont="1" applyAlignment="1">
      <alignment horizontal="left" vertical="top" wrapText="1"/>
    </xf>
    <xf numFmtId="0" fontId="0" fillId="36" borderId="1" xfId="41" applyFont="1" applyBorder="1" applyAlignment="1">
      <alignment horizontal="left" vertical="top" wrapText="1"/>
    </xf>
    <xf numFmtId="0" fontId="0" fillId="36" borderId="9" xfId="41" applyFont="1" applyBorder="1" applyAlignment="1">
      <alignment horizontal="left" vertical="top" wrapText="1"/>
    </xf>
    <xf numFmtId="0" fontId="0" fillId="36" borderId="5" xfId="41" applyFont="1" applyBorder="1" applyAlignment="1">
      <alignment horizontal="left" vertical="top" wrapText="1"/>
    </xf>
    <xf numFmtId="7" fontId="2" fillId="25" borderId="5" xfId="30" applyNumberFormat="1" applyFont="1" applyBorder="1" applyAlignment="1">
      <alignment horizontal="left" vertical="top" wrapText="1"/>
    </xf>
    <xf numFmtId="7" fontId="2" fillId="25" borderId="42" xfId="30" applyNumberFormat="1" applyFont="1" applyBorder="1" applyAlignment="1">
      <alignment horizontal="left" vertical="top" wrapText="1"/>
    </xf>
    <xf numFmtId="7" fontId="2" fillId="6" borderId="42" xfId="47" applyFont="1" applyFill="1" applyBorder="1">
      <alignment horizontal="left" vertical="top" wrapText="1"/>
    </xf>
    <xf numFmtId="7" fontId="2" fillId="2" borderId="10" xfId="45" applyFont="1" applyBorder="1">
      <alignment horizontal="left" vertical="top" wrapText="1"/>
    </xf>
    <xf numFmtId="7" fontId="2" fillId="39" borderId="36" xfId="47" applyFont="1">
      <alignment horizontal="left" vertical="top" wrapText="1"/>
    </xf>
    <xf numFmtId="7" fontId="2" fillId="2" borderId="33" xfId="47" applyFont="1" applyFill="1" applyBorder="1">
      <alignment horizontal="left" vertical="top" wrapText="1"/>
    </xf>
    <xf numFmtId="7" fontId="2" fillId="2" borderId="42" xfId="45" applyFont="1" applyFill="1" applyBorder="1">
      <alignment horizontal="left" vertical="top" wrapText="1"/>
    </xf>
    <xf numFmtId="7" fontId="2" fillId="41" borderId="42" xfId="44" applyFont="1" applyFill="1" applyBorder="1">
      <alignment horizontal="left" vertical="top" wrapText="1"/>
    </xf>
    <xf numFmtId="7" fontId="2" fillId="41" borderId="33" xfId="44" applyFont="1" applyFill="1" applyBorder="1">
      <alignment horizontal="left" vertical="top" wrapText="1"/>
    </xf>
    <xf numFmtId="7" fontId="2" fillId="44" borderId="42" xfId="47" applyFont="1" applyFill="1" applyBorder="1">
      <alignment horizontal="left" vertical="top" wrapText="1"/>
    </xf>
    <xf numFmtId="7" fontId="2" fillId="43" borderId="33" xfId="44" applyFont="1" applyFill="1" applyBorder="1">
      <alignment horizontal="left" vertical="top" wrapText="1"/>
    </xf>
    <xf numFmtId="7" fontId="2" fillId="44" borderId="33" xfId="47" applyFont="1" applyFill="1" applyBorder="1">
      <alignment horizontal="left" vertical="top" wrapText="1"/>
    </xf>
    <xf numFmtId="164" fontId="5" fillId="42" borderId="43" xfId="1" applyNumberFormat="1" applyFont="1" applyFill="1" applyBorder="1" applyAlignment="1">
      <alignment horizontal="left" vertical="top" wrapText="1"/>
    </xf>
    <xf numFmtId="7" fontId="2" fillId="25" borderId="43" xfId="30" applyNumberFormat="1" applyFont="1" applyBorder="1" applyAlignment="1">
      <alignment horizontal="left" vertical="top" wrapText="1"/>
    </xf>
    <xf numFmtId="7" fontId="2" fillId="40" borderId="44" xfId="44" applyFont="1" applyBorder="1">
      <alignment horizontal="left" vertical="top" wrapText="1"/>
    </xf>
    <xf numFmtId="7" fontId="2" fillId="2" borderId="43" xfId="47" applyFont="1" applyFill="1" applyBorder="1">
      <alignment horizontal="left" vertical="top" wrapText="1"/>
    </xf>
    <xf numFmtId="7" fontId="2" fillId="39" borderId="44" xfId="47" applyFont="1" applyBorder="1">
      <alignment horizontal="left" vertical="top" wrapText="1"/>
    </xf>
    <xf numFmtId="7" fontId="2" fillId="41" borderId="43" xfId="44" applyFont="1" applyFill="1" applyBorder="1">
      <alignment horizontal="left" vertical="top" wrapText="1"/>
    </xf>
    <xf numFmtId="7" fontId="2" fillId="41" borderId="43" xfId="1" applyNumberFormat="1" applyFont="1" applyFill="1" applyBorder="1" applyAlignment="1">
      <alignment horizontal="left" vertical="top" wrapText="1"/>
    </xf>
    <xf numFmtId="0" fontId="2" fillId="7" borderId="30" xfId="0" applyFont="1" applyFill="1" applyBorder="1" applyAlignment="1">
      <alignment horizontal="left" vertical="top" wrapText="1"/>
    </xf>
    <xf numFmtId="0" fontId="2" fillId="4" borderId="45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E6" zoomScaleNormal="100" workbookViewId="0">
      <selection activeCell="N10" sqref="N10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7" customWidth="1"/>
    <col min="20" max="20" width="11.85546875" style="37" customWidth="1"/>
    <col min="21" max="21" width="9.42578125" style="2" customWidth="1"/>
    <col min="22" max="16384" width="8.85546875" style="2"/>
  </cols>
  <sheetData>
    <row r="1" spans="1:22" ht="52.9" customHeight="1" thickBot="1" x14ac:dyDescent="0.3">
      <c r="A1" s="147" t="s">
        <v>58</v>
      </c>
      <c r="B1" s="147"/>
      <c r="C1" s="147"/>
      <c r="D1" s="147"/>
      <c r="E1" s="147"/>
      <c r="F1" s="147"/>
      <c r="G1" s="147"/>
      <c r="H1" s="147"/>
      <c r="I1" s="147"/>
      <c r="J1" s="147"/>
      <c r="K1" s="147"/>
      <c r="S1" s="5"/>
      <c r="T1" s="5"/>
    </row>
    <row r="2" spans="1:22" ht="34.9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8" t="s">
        <v>30</v>
      </c>
      <c r="N2" s="149"/>
      <c r="O2" s="149"/>
      <c r="P2" s="149"/>
      <c r="Q2" s="81"/>
      <c r="R2" s="85"/>
      <c r="S2" s="11"/>
      <c r="T2" s="11"/>
    </row>
    <row r="3" spans="1:22" s="17" customFormat="1" ht="61.9" customHeight="1" thickBot="1" x14ac:dyDescent="0.3">
      <c r="A3" s="12"/>
      <c r="B3" s="13"/>
      <c r="C3" s="14"/>
      <c r="D3" s="14"/>
      <c r="E3" s="14"/>
      <c r="F3" s="14"/>
      <c r="G3" s="14"/>
      <c r="H3" s="14"/>
      <c r="I3" s="154" t="s">
        <v>15</v>
      </c>
      <c r="J3" s="155"/>
      <c r="K3" s="15"/>
      <c r="L3" s="16"/>
      <c r="M3" s="150"/>
      <c r="N3" s="151"/>
      <c r="O3" s="151"/>
      <c r="P3" s="151"/>
      <c r="Q3" s="152" t="s">
        <v>28</v>
      </c>
      <c r="R3" s="153"/>
      <c r="S3" s="156" t="s">
        <v>21</v>
      </c>
      <c r="T3" s="156"/>
      <c r="U3" s="156"/>
      <c r="V3" s="156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5" t="s">
        <v>25</v>
      </c>
      <c r="R4" s="46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62" t="s">
        <v>6</v>
      </c>
      <c r="C5" s="63" t="s">
        <v>7</v>
      </c>
      <c r="D5" s="63" t="s">
        <v>8</v>
      </c>
      <c r="E5" s="63" t="s">
        <v>0</v>
      </c>
      <c r="F5" s="63" t="s">
        <v>9</v>
      </c>
      <c r="G5" s="63">
        <v>120</v>
      </c>
      <c r="H5" s="64" t="s">
        <v>10</v>
      </c>
      <c r="I5" s="65">
        <v>10</v>
      </c>
      <c r="J5" s="66">
        <v>90</v>
      </c>
      <c r="K5" s="67" t="s">
        <v>13</v>
      </c>
      <c r="L5" s="10"/>
      <c r="M5" s="71">
        <v>20</v>
      </c>
      <c r="N5" s="72" t="s">
        <v>12</v>
      </c>
      <c r="O5" s="73">
        <v>500</v>
      </c>
      <c r="P5" s="73">
        <v>1000</v>
      </c>
      <c r="Q5" s="74">
        <v>1000</v>
      </c>
      <c r="R5" s="138">
        <v>1800</v>
      </c>
      <c r="S5" s="145">
        <f t="shared" ref="S5:S22" si="0">IF(ISBLANK(M5),G5,M5)</f>
        <v>20</v>
      </c>
      <c r="T5" s="28">
        <f t="shared" ref="T5" si="1">24*O5+P5</f>
        <v>13000</v>
      </c>
      <c r="U5" s="29">
        <f>I5</f>
        <v>10</v>
      </c>
      <c r="V5" s="29">
        <f>J5</f>
        <v>90</v>
      </c>
    </row>
    <row r="6" spans="1:22" ht="90" x14ac:dyDescent="0.25">
      <c r="A6" s="6">
        <v>2</v>
      </c>
      <c r="B6" s="124" t="s">
        <v>31</v>
      </c>
      <c r="C6" s="123" t="s">
        <v>34</v>
      </c>
      <c r="D6" s="123" t="s">
        <v>32</v>
      </c>
      <c r="E6" s="123" t="s">
        <v>33</v>
      </c>
      <c r="F6" s="108" t="s">
        <v>9</v>
      </c>
      <c r="G6" s="108">
        <v>150</v>
      </c>
      <c r="H6" s="125" t="s">
        <v>10</v>
      </c>
      <c r="I6" s="109">
        <v>5</v>
      </c>
      <c r="J6" s="110">
        <v>95</v>
      </c>
      <c r="K6" s="111"/>
      <c r="L6" s="10"/>
      <c r="M6" s="105"/>
      <c r="N6" s="106"/>
      <c r="O6" s="107"/>
      <c r="P6" s="126">
        <v>0</v>
      </c>
      <c r="Q6" s="127"/>
      <c r="R6" s="139"/>
      <c r="S6" s="146">
        <f>IF(ISBLANK(M6),G6,M6)</f>
        <v>150</v>
      </c>
      <c r="T6" s="30">
        <f>24*O6+P6</f>
        <v>0</v>
      </c>
      <c r="U6" s="31">
        <f>I6</f>
        <v>5</v>
      </c>
      <c r="V6" s="31">
        <f>J6</f>
        <v>95</v>
      </c>
    </row>
    <row r="7" spans="1:22" s="122" customFormat="1" ht="45" x14ac:dyDescent="0.25">
      <c r="A7" s="113">
        <v>3</v>
      </c>
      <c r="B7" s="114" t="s">
        <v>35</v>
      </c>
      <c r="C7" s="112" t="s">
        <v>57</v>
      </c>
      <c r="D7" s="112" t="s">
        <v>36</v>
      </c>
      <c r="E7" s="112" t="s">
        <v>37</v>
      </c>
      <c r="F7" s="112" t="s">
        <v>38</v>
      </c>
      <c r="G7" s="112">
        <v>150</v>
      </c>
      <c r="H7" s="115" t="s">
        <v>39</v>
      </c>
      <c r="I7" s="116">
        <v>5</v>
      </c>
      <c r="J7" s="117">
        <v>95</v>
      </c>
      <c r="K7" s="44" t="s">
        <v>40</v>
      </c>
      <c r="L7" s="118"/>
      <c r="M7" s="119"/>
      <c r="N7" s="120"/>
      <c r="O7" s="121">
        <v>1850</v>
      </c>
      <c r="P7" s="70">
        <v>17980</v>
      </c>
      <c r="Q7" s="128">
        <v>825</v>
      </c>
      <c r="R7" s="140" t="s">
        <v>41</v>
      </c>
      <c r="S7" s="36">
        <v>150</v>
      </c>
      <c r="T7" s="30">
        <v>0</v>
      </c>
      <c r="U7" s="31">
        <v>5</v>
      </c>
      <c r="V7" s="31">
        <v>95</v>
      </c>
    </row>
    <row r="8" spans="1:22" ht="47.25" x14ac:dyDescent="0.25">
      <c r="A8" s="6">
        <v>4</v>
      </c>
      <c r="B8" s="47" t="s">
        <v>42</v>
      </c>
      <c r="C8" s="48" t="s">
        <v>43</v>
      </c>
      <c r="D8" s="48" t="s">
        <v>36</v>
      </c>
      <c r="E8" s="48" t="s">
        <v>44</v>
      </c>
      <c r="F8" s="48" t="s">
        <v>38</v>
      </c>
      <c r="G8" s="48">
        <v>150</v>
      </c>
      <c r="H8" s="49" t="s">
        <v>45</v>
      </c>
      <c r="I8" s="50">
        <v>5</v>
      </c>
      <c r="J8" s="51">
        <v>95</v>
      </c>
      <c r="K8" s="52" t="s">
        <v>40</v>
      </c>
      <c r="L8" s="10"/>
      <c r="M8" s="56"/>
      <c r="N8" s="53"/>
      <c r="O8" s="54"/>
      <c r="P8" s="129">
        <v>0</v>
      </c>
      <c r="Q8" s="130" t="s">
        <v>41</v>
      </c>
      <c r="R8" s="141"/>
      <c r="S8" s="146">
        <v>150</v>
      </c>
      <c r="T8" s="30">
        <v>0</v>
      </c>
      <c r="U8" s="31">
        <v>5</v>
      </c>
      <c r="V8" s="31">
        <v>95</v>
      </c>
    </row>
    <row r="9" spans="1:22" ht="63" x14ac:dyDescent="0.25">
      <c r="A9" s="6">
        <v>5</v>
      </c>
      <c r="B9" s="86" t="s">
        <v>46</v>
      </c>
      <c r="C9" s="87" t="s">
        <v>47</v>
      </c>
      <c r="D9" s="87" t="s">
        <v>48</v>
      </c>
      <c r="E9" s="87" t="s">
        <v>49</v>
      </c>
      <c r="F9" s="87" t="s">
        <v>9</v>
      </c>
      <c r="G9" s="87">
        <v>150</v>
      </c>
      <c r="H9" s="88" t="s">
        <v>39</v>
      </c>
      <c r="I9" s="89">
        <v>5</v>
      </c>
      <c r="J9" s="90">
        <v>95</v>
      </c>
      <c r="K9" s="91" t="s">
        <v>50</v>
      </c>
      <c r="L9" s="10"/>
      <c r="M9" s="92"/>
      <c r="N9" s="93"/>
      <c r="O9" s="94">
        <v>2490</v>
      </c>
      <c r="P9" s="70">
        <v>0</v>
      </c>
      <c r="Q9" s="60">
        <v>955</v>
      </c>
      <c r="R9" s="140" t="s">
        <v>41</v>
      </c>
      <c r="S9" s="146">
        <v>150</v>
      </c>
      <c r="T9" s="30">
        <v>0</v>
      </c>
      <c r="U9" s="31">
        <v>5</v>
      </c>
      <c r="V9" s="31">
        <v>95</v>
      </c>
    </row>
    <row r="10" spans="1:22" ht="252" x14ac:dyDescent="0.25">
      <c r="A10" s="6">
        <v>6</v>
      </c>
      <c r="B10" s="47" t="s">
        <v>51</v>
      </c>
      <c r="C10" s="48" t="s">
        <v>47</v>
      </c>
      <c r="D10" s="33" t="s">
        <v>48</v>
      </c>
      <c r="E10" s="48" t="s">
        <v>49</v>
      </c>
      <c r="F10" s="48" t="s">
        <v>9</v>
      </c>
      <c r="G10" s="48">
        <v>150</v>
      </c>
      <c r="H10" s="49" t="s">
        <v>39</v>
      </c>
      <c r="I10" s="50">
        <v>5</v>
      </c>
      <c r="J10" s="51">
        <v>95</v>
      </c>
      <c r="K10" s="36" t="s">
        <v>52</v>
      </c>
      <c r="L10" s="10"/>
      <c r="M10" s="56"/>
      <c r="N10" s="53"/>
      <c r="O10" s="54">
        <v>3600</v>
      </c>
      <c r="P10" s="129">
        <v>0</v>
      </c>
      <c r="Q10" s="132">
        <v>1140</v>
      </c>
      <c r="R10" s="142" t="s">
        <v>41</v>
      </c>
      <c r="S10" s="146">
        <v>150</v>
      </c>
      <c r="T10" s="30">
        <v>0</v>
      </c>
      <c r="U10" s="31">
        <v>5</v>
      </c>
      <c r="V10" s="31">
        <v>95</v>
      </c>
    </row>
    <row r="11" spans="1:22" ht="63" x14ac:dyDescent="0.25">
      <c r="A11" s="6">
        <v>7</v>
      </c>
      <c r="B11" s="86" t="s">
        <v>53</v>
      </c>
      <c r="C11" s="87" t="s">
        <v>54</v>
      </c>
      <c r="D11" s="87" t="s">
        <v>55</v>
      </c>
      <c r="E11" s="87" t="s">
        <v>56</v>
      </c>
      <c r="F11" s="87" t="s">
        <v>9</v>
      </c>
      <c r="G11" s="87">
        <v>250</v>
      </c>
      <c r="H11" s="88" t="s">
        <v>10</v>
      </c>
      <c r="I11" s="89">
        <v>25</v>
      </c>
      <c r="J11" s="90">
        <v>75</v>
      </c>
      <c r="K11" s="91"/>
      <c r="L11" s="10"/>
      <c r="M11" s="92"/>
      <c r="N11" s="93"/>
      <c r="O11" s="94"/>
      <c r="P11" s="70">
        <v>0</v>
      </c>
      <c r="Q11" s="133"/>
      <c r="R11" s="143"/>
      <c r="S11" s="146">
        <v>150</v>
      </c>
      <c r="T11" s="30">
        <v>0</v>
      </c>
      <c r="U11" s="31">
        <v>5</v>
      </c>
      <c r="V11" s="31">
        <v>95</v>
      </c>
    </row>
    <row r="12" spans="1:22" ht="63" x14ac:dyDescent="0.25">
      <c r="A12" s="6">
        <v>8</v>
      </c>
      <c r="B12" s="32" t="s">
        <v>53</v>
      </c>
      <c r="C12" s="33" t="s">
        <v>54</v>
      </c>
      <c r="D12" s="33" t="s">
        <v>55</v>
      </c>
      <c r="E12" s="33" t="s">
        <v>56</v>
      </c>
      <c r="F12" s="33" t="s">
        <v>9</v>
      </c>
      <c r="G12" s="33">
        <v>250</v>
      </c>
      <c r="H12" s="34" t="s">
        <v>45</v>
      </c>
      <c r="I12" s="38">
        <v>25</v>
      </c>
      <c r="J12" s="35">
        <v>75</v>
      </c>
      <c r="K12" s="36"/>
      <c r="L12" s="10"/>
      <c r="M12" s="56"/>
      <c r="N12" s="53"/>
      <c r="O12" s="54"/>
      <c r="P12" s="129">
        <v>0</v>
      </c>
      <c r="Q12" s="130" t="s">
        <v>41</v>
      </c>
      <c r="R12" s="141"/>
      <c r="S12" s="146">
        <v>150</v>
      </c>
      <c r="T12" s="30">
        <v>0</v>
      </c>
      <c r="U12" s="31">
        <v>5</v>
      </c>
      <c r="V12" s="31">
        <v>95</v>
      </c>
    </row>
    <row r="13" spans="1:22" ht="40.1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70">
        <v>0</v>
      </c>
      <c r="Q13" s="60"/>
      <c r="R13" s="143"/>
      <c r="S13" s="146">
        <f t="shared" si="0"/>
        <v>0</v>
      </c>
      <c r="T13" s="30">
        <f t="shared" ref="T13:T22" si="2">24*O13+P13</f>
        <v>0</v>
      </c>
      <c r="U13" s="31">
        <f t="shared" ref="U13:U22" si="3">I13</f>
        <v>0</v>
      </c>
      <c r="V13" s="31">
        <f t="shared" ref="V13:V22" si="4">J13</f>
        <v>0</v>
      </c>
    </row>
    <row r="14" spans="1:22" ht="40.15" customHeight="1" x14ac:dyDescent="0.25">
      <c r="A14" s="6">
        <v>10</v>
      </c>
      <c r="B14" s="32"/>
      <c r="C14" s="33"/>
      <c r="D14" s="33"/>
      <c r="E14" s="33"/>
      <c r="F14" s="33"/>
      <c r="G14" s="33"/>
      <c r="H14" s="34"/>
      <c r="I14" s="38"/>
      <c r="J14" s="35"/>
      <c r="K14" s="36"/>
      <c r="L14" s="10"/>
      <c r="M14" s="56"/>
      <c r="N14" s="53"/>
      <c r="O14" s="54"/>
      <c r="P14" s="129">
        <v>0</v>
      </c>
      <c r="Q14" s="61"/>
      <c r="R14" s="141"/>
      <c r="S14" s="146">
        <f t="shared" si="0"/>
        <v>0</v>
      </c>
      <c r="T14" s="30">
        <f t="shared" si="2"/>
        <v>0</v>
      </c>
      <c r="U14" s="31">
        <f t="shared" si="3"/>
        <v>0</v>
      </c>
      <c r="V14" s="31">
        <f t="shared" si="4"/>
        <v>0</v>
      </c>
    </row>
    <row r="15" spans="1:22" ht="40.1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70">
        <v>0</v>
      </c>
      <c r="Q15" s="133"/>
      <c r="R15" s="144"/>
      <c r="S15" s="146">
        <f t="shared" si="0"/>
        <v>0</v>
      </c>
      <c r="T15" s="30">
        <f t="shared" si="2"/>
        <v>0</v>
      </c>
      <c r="U15" s="31">
        <f t="shared" si="3"/>
        <v>0</v>
      </c>
      <c r="V15" s="31">
        <f t="shared" si="4"/>
        <v>0</v>
      </c>
    </row>
    <row r="16" spans="1:22" ht="40.15" customHeight="1" x14ac:dyDescent="0.25">
      <c r="A16" s="6">
        <v>12</v>
      </c>
      <c r="B16" s="32"/>
      <c r="C16" s="33"/>
      <c r="D16" s="33"/>
      <c r="E16" s="33"/>
      <c r="F16" s="33"/>
      <c r="G16" s="33"/>
      <c r="H16" s="34"/>
      <c r="I16" s="38"/>
      <c r="J16" s="35"/>
      <c r="K16" s="36"/>
      <c r="L16" s="10"/>
      <c r="M16" s="56"/>
      <c r="N16" s="53"/>
      <c r="O16" s="54"/>
      <c r="P16" s="129">
        <v>0</v>
      </c>
      <c r="Q16" s="61"/>
      <c r="R16" s="141"/>
      <c r="S16" s="146">
        <f t="shared" si="0"/>
        <v>0</v>
      </c>
      <c r="T16" s="30">
        <f t="shared" si="2"/>
        <v>0</v>
      </c>
      <c r="U16" s="31">
        <f t="shared" si="3"/>
        <v>0</v>
      </c>
      <c r="V16" s="31">
        <f t="shared" si="4"/>
        <v>0</v>
      </c>
    </row>
    <row r="17" spans="1:22" ht="40.1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70">
        <v>0</v>
      </c>
      <c r="Q17" s="60"/>
      <c r="R17" s="144"/>
      <c r="S17" s="146">
        <f t="shared" si="0"/>
        <v>0</v>
      </c>
      <c r="T17" s="30">
        <f t="shared" si="2"/>
        <v>0</v>
      </c>
      <c r="U17" s="31">
        <f t="shared" si="3"/>
        <v>0</v>
      </c>
      <c r="V17" s="31">
        <f t="shared" si="4"/>
        <v>0</v>
      </c>
    </row>
    <row r="18" spans="1:22" ht="40.15" customHeight="1" x14ac:dyDescent="0.25">
      <c r="A18" s="6">
        <v>14</v>
      </c>
      <c r="B18" s="32"/>
      <c r="C18" s="33"/>
      <c r="D18" s="33"/>
      <c r="E18" s="33"/>
      <c r="F18" s="33"/>
      <c r="G18" s="33"/>
      <c r="H18" s="34"/>
      <c r="I18" s="38"/>
      <c r="J18" s="35"/>
      <c r="K18" s="36"/>
      <c r="L18" s="10"/>
      <c r="M18" s="56"/>
      <c r="N18" s="53"/>
      <c r="O18" s="54"/>
      <c r="P18" s="129">
        <v>0</v>
      </c>
      <c r="Q18" s="61"/>
      <c r="R18" s="131"/>
      <c r="S18" s="58">
        <f t="shared" si="0"/>
        <v>0</v>
      </c>
      <c r="T18" s="30">
        <f t="shared" si="2"/>
        <v>0</v>
      </c>
      <c r="U18" s="31">
        <f t="shared" si="3"/>
        <v>0</v>
      </c>
      <c r="V18" s="31">
        <f t="shared" si="4"/>
        <v>0</v>
      </c>
    </row>
    <row r="19" spans="1:22" ht="40.1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70">
        <v>0</v>
      </c>
      <c r="Q19" s="60"/>
      <c r="R19" s="134"/>
      <c r="S19" s="58">
        <f t="shared" si="0"/>
        <v>0</v>
      </c>
      <c r="T19" s="30">
        <f t="shared" si="2"/>
        <v>0</v>
      </c>
      <c r="U19" s="31">
        <f t="shared" si="3"/>
        <v>0</v>
      </c>
      <c r="V19" s="31">
        <f t="shared" si="4"/>
        <v>0</v>
      </c>
    </row>
    <row r="20" spans="1:22" ht="40.15" customHeight="1" x14ac:dyDescent="0.25">
      <c r="A20" s="6">
        <v>16</v>
      </c>
      <c r="B20" s="32"/>
      <c r="C20" s="33"/>
      <c r="D20" s="33"/>
      <c r="E20" s="33"/>
      <c r="F20" s="33"/>
      <c r="G20" s="33"/>
      <c r="H20" s="34"/>
      <c r="I20" s="38"/>
      <c r="J20" s="35"/>
      <c r="K20" s="36"/>
      <c r="L20" s="10"/>
      <c r="M20" s="56"/>
      <c r="N20" s="53"/>
      <c r="O20" s="54"/>
      <c r="P20" s="129">
        <v>0</v>
      </c>
      <c r="Q20" s="135"/>
      <c r="R20" s="100"/>
      <c r="S20" s="58">
        <f t="shared" si="0"/>
        <v>0</v>
      </c>
      <c r="T20" s="30">
        <f t="shared" si="2"/>
        <v>0</v>
      </c>
      <c r="U20" s="31">
        <f t="shared" si="3"/>
        <v>0</v>
      </c>
      <c r="V20" s="31">
        <f t="shared" si="4"/>
        <v>0</v>
      </c>
    </row>
    <row r="21" spans="1:22" ht="40.15" customHeight="1" x14ac:dyDescent="0.25">
      <c r="A21" s="6">
        <v>17</v>
      </c>
      <c r="B21" s="39"/>
      <c r="C21" s="40"/>
      <c r="D21" s="40"/>
      <c r="E21" s="40"/>
      <c r="F21" s="40"/>
      <c r="G21" s="40"/>
      <c r="H21" s="41"/>
      <c r="I21" s="42"/>
      <c r="J21" s="43"/>
      <c r="K21" s="44"/>
      <c r="L21" s="10"/>
      <c r="M21" s="92"/>
      <c r="N21" s="93"/>
      <c r="O21" s="94"/>
      <c r="P21" s="70">
        <v>0</v>
      </c>
      <c r="Q21" s="78"/>
      <c r="R21" s="136"/>
      <c r="S21" s="58">
        <f t="shared" si="0"/>
        <v>0</v>
      </c>
      <c r="T21" s="30">
        <f t="shared" si="2"/>
        <v>0</v>
      </c>
      <c r="U21" s="31">
        <f t="shared" si="3"/>
        <v>0</v>
      </c>
      <c r="V21" s="31">
        <f t="shared" si="4"/>
        <v>0</v>
      </c>
    </row>
    <row r="22" spans="1:22" ht="40.15" customHeight="1" x14ac:dyDescent="0.25">
      <c r="A22" s="6">
        <v>18</v>
      </c>
      <c r="B22" s="32"/>
      <c r="C22" s="33"/>
      <c r="D22" s="33"/>
      <c r="E22" s="33"/>
      <c r="F22" s="33"/>
      <c r="G22" s="33"/>
      <c r="H22" s="34"/>
      <c r="I22" s="38"/>
      <c r="J22" s="35"/>
      <c r="K22" s="36"/>
      <c r="L22" s="10"/>
      <c r="M22" s="56"/>
      <c r="N22" s="53"/>
      <c r="O22" s="54"/>
      <c r="P22" s="129">
        <v>0</v>
      </c>
      <c r="Q22" s="79"/>
      <c r="R22" s="137"/>
      <c r="S22" s="58">
        <f t="shared" si="0"/>
        <v>0</v>
      </c>
      <c r="T22" s="30">
        <f t="shared" si="2"/>
        <v>0</v>
      </c>
      <c r="U22" s="31">
        <f t="shared" si="3"/>
        <v>0</v>
      </c>
      <c r="V22" s="31">
        <f t="shared" si="4"/>
        <v>0</v>
      </c>
    </row>
    <row r="23" spans="1:22" ht="40.15" customHeight="1" x14ac:dyDescent="0.25">
      <c r="A23" s="6">
        <v>19</v>
      </c>
      <c r="B23" s="39"/>
      <c r="C23" s="40"/>
      <c r="D23" s="40"/>
      <c r="E23" s="40"/>
      <c r="F23" s="40"/>
      <c r="G23" s="40"/>
      <c r="H23" s="41"/>
      <c r="I23" s="42"/>
      <c r="J23" s="43"/>
      <c r="K23" s="44"/>
      <c r="L23" s="10"/>
      <c r="M23" s="92"/>
      <c r="N23" s="93"/>
      <c r="O23" s="94"/>
      <c r="P23" s="70">
        <v>0</v>
      </c>
      <c r="Q23" s="60"/>
      <c r="R23" s="134"/>
      <c r="S23" s="58">
        <f t="shared" ref="S23:S31" si="5">IF(ISBLANK(M23),G23,M23)</f>
        <v>0</v>
      </c>
      <c r="T23" s="30">
        <f t="shared" ref="T23:T31" si="6">24*O23+P23</f>
        <v>0</v>
      </c>
      <c r="U23" s="31">
        <f t="shared" ref="U23:U31" si="7">I23</f>
        <v>0</v>
      </c>
      <c r="V23" s="31">
        <f t="shared" ref="V23:V31" si="8">J23</f>
        <v>0</v>
      </c>
    </row>
    <row r="24" spans="1:22" ht="40.15" customHeight="1" x14ac:dyDescent="0.25">
      <c r="A24" s="6">
        <v>20</v>
      </c>
      <c r="B24" s="32"/>
      <c r="C24" s="33"/>
      <c r="D24" s="33"/>
      <c r="E24" s="33"/>
      <c r="F24" s="33"/>
      <c r="G24" s="33"/>
      <c r="H24" s="34"/>
      <c r="I24" s="38"/>
      <c r="J24" s="35"/>
      <c r="K24" s="36"/>
      <c r="L24" s="10"/>
      <c r="M24" s="56"/>
      <c r="N24" s="53"/>
      <c r="O24" s="54"/>
      <c r="P24" s="129">
        <v>0</v>
      </c>
      <c r="Q24" s="61"/>
      <c r="R24" s="55"/>
      <c r="S24" s="59">
        <f t="shared" si="5"/>
        <v>0</v>
      </c>
      <c r="T24" s="30">
        <f t="shared" si="6"/>
        <v>0</v>
      </c>
      <c r="U24" s="31">
        <f t="shared" si="7"/>
        <v>0</v>
      </c>
      <c r="V24" s="31">
        <f t="shared" si="8"/>
        <v>0</v>
      </c>
    </row>
    <row r="25" spans="1:22" ht="40.15" customHeight="1" x14ac:dyDescent="0.25">
      <c r="A25" s="6">
        <v>21</v>
      </c>
      <c r="B25" s="39"/>
      <c r="C25" s="40"/>
      <c r="D25" s="40"/>
      <c r="E25" s="40"/>
      <c r="F25" s="40"/>
      <c r="G25" s="40"/>
      <c r="H25" s="41"/>
      <c r="I25" s="42"/>
      <c r="J25" s="43"/>
      <c r="K25" s="44"/>
      <c r="L25" s="10"/>
      <c r="M25" s="92"/>
      <c r="N25" s="93"/>
      <c r="O25" s="94"/>
      <c r="P25" s="70">
        <v>0</v>
      </c>
      <c r="Q25" s="60"/>
      <c r="R25" s="134"/>
      <c r="S25" s="58">
        <f t="shared" si="5"/>
        <v>0</v>
      </c>
      <c r="T25" s="30">
        <f t="shared" si="6"/>
        <v>0</v>
      </c>
      <c r="U25" s="31">
        <f t="shared" si="7"/>
        <v>0</v>
      </c>
      <c r="V25" s="31">
        <f t="shared" si="8"/>
        <v>0</v>
      </c>
    </row>
    <row r="26" spans="1:22" ht="40.15" customHeight="1" x14ac:dyDescent="0.25">
      <c r="A26" s="6">
        <v>22</v>
      </c>
      <c r="B26" s="32"/>
      <c r="C26" s="33"/>
      <c r="D26" s="33"/>
      <c r="E26" s="33"/>
      <c r="F26" s="33"/>
      <c r="G26" s="33"/>
      <c r="H26" s="34"/>
      <c r="I26" s="38"/>
      <c r="J26" s="35"/>
      <c r="K26" s="36"/>
      <c r="L26" s="10"/>
      <c r="M26" s="56"/>
      <c r="N26" s="53"/>
      <c r="O26" s="54"/>
      <c r="P26" s="129">
        <v>0</v>
      </c>
      <c r="Q26" s="61"/>
      <c r="R26" s="131"/>
      <c r="S26" s="58">
        <f t="shared" si="5"/>
        <v>0</v>
      </c>
      <c r="T26" s="30">
        <f t="shared" si="6"/>
        <v>0</v>
      </c>
      <c r="U26" s="31">
        <f t="shared" si="7"/>
        <v>0</v>
      </c>
      <c r="V26" s="31">
        <f t="shared" si="8"/>
        <v>0</v>
      </c>
    </row>
    <row r="27" spans="1:22" ht="40.1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7"/>
      <c r="M27" s="92"/>
      <c r="N27" s="93"/>
      <c r="O27" s="94"/>
      <c r="P27" s="70">
        <v>0</v>
      </c>
      <c r="Q27" s="101"/>
      <c r="R27" s="77"/>
      <c r="S27" s="58">
        <f t="shared" si="5"/>
        <v>0</v>
      </c>
      <c r="T27" s="30">
        <f t="shared" si="6"/>
        <v>0</v>
      </c>
      <c r="U27" s="31">
        <f t="shared" si="7"/>
        <v>0</v>
      </c>
      <c r="V27" s="31">
        <f t="shared" si="8"/>
        <v>0</v>
      </c>
    </row>
    <row r="28" spans="1:22" ht="40.15" customHeight="1" x14ac:dyDescent="0.25">
      <c r="A28" s="6">
        <v>24</v>
      </c>
      <c r="B28" s="32"/>
      <c r="C28" s="33"/>
      <c r="D28" s="33"/>
      <c r="E28" s="33"/>
      <c r="F28" s="33"/>
      <c r="G28" s="33"/>
      <c r="H28" s="34"/>
      <c r="I28" s="38"/>
      <c r="J28" s="35"/>
      <c r="K28" s="36"/>
      <c r="L28" s="57"/>
      <c r="M28" s="56"/>
      <c r="N28" s="53"/>
      <c r="O28" s="54"/>
      <c r="P28" s="104">
        <v>0</v>
      </c>
      <c r="Q28" s="80"/>
      <c r="R28" s="76"/>
      <c r="S28" s="58">
        <f t="shared" si="5"/>
        <v>0</v>
      </c>
      <c r="T28" s="30">
        <f t="shared" si="6"/>
        <v>0</v>
      </c>
      <c r="U28" s="31">
        <f t="shared" si="7"/>
        <v>0</v>
      </c>
      <c r="V28" s="31">
        <f t="shared" si="8"/>
        <v>0</v>
      </c>
    </row>
    <row r="29" spans="1:22" ht="40.1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7"/>
      <c r="M29" s="92"/>
      <c r="N29" s="93"/>
      <c r="O29" s="94"/>
      <c r="P29" s="70">
        <v>0</v>
      </c>
      <c r="Q29" s="102"/>
      <c r="R29" s="77"/>
      <c r="S29" s="58">
        <f t="shared" si="5"/>
        <v>0</v>
      </c>
      <c r="T29" s="30">
        <f t="shared" si="6"/>
        <v>0</v>
      </c>
      <c r="U29" s="31">
        <f t="shared" si="7"/>
        <v>0</v>
      </c>
      <c r="V29" s="31">
        <f t="shared" si="8"/>
        <v>0</v>
      </c>
    </row>
    <row r="30" spans="1:22" ht="40.15" customHeight="1" x14ac:dyDescent="0.25">
      <c r="A30" s="6">
        <v>26</v>
      </c>
      <c r="B30" s="32"/>
      <c r="C30" s="33"/>
      <c r="D30" s="33"/>
      <c r="E30" s="33"/>
      <c r="F30" s="33"/>
      <c r="G30" s="33"/>
      <c r="H30" s="34"/>
      <c r="I30" s="38"/>
      <c r="J30" s="35"/>
      <c r="K30" s="36"/>
      <c r="L30" s="57"/>
      <c r="M30" s="56"/>
      <c r="N30" s="53"/>
      <c r="O30" s="54"/>
      <c r="P30" s="104">
        <v>0</v>
      </c>
      <c r="Q30" s="103"/>
      <c r="R30" s="76"/>
      <c r="S30" s="58">
        <f t="shared" si="5"/>
        <v>0</v>
      </c>
      <c r="T30" s="30">
        <f t="shared" si="6"/>
        <v>0</v>
      </c>
      <c r="U30" s="31">
        <f t="shared" si="7"/>
        <v>0</v>
      </c>
      <c r="V30" s="31">
        <f t="shared" si="8"/>
        <v>0</v>
      </c>
    </row>
    <row r="31" spans="1:22" ht="40.1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7"/>
      <c r="M31" s="92"/>
      <c r="N31" s="93"/>
      <c r="O31" s="94"/>
      <c r="P31" s="70">
        <v>0</v>
      </c>
      <c r="Q31" s="102"/>
      <c r="R31" s="77"/>
      <c r="S31" s="58">
        <f t="shared" si="5"/>
        <v>0</v>
      </c>
      <c r="T31" s="30">
        <f t="shared" si="6"/>
        <v>0</v>
      </c>
      <c r="U31" s="31">
        <f t="shared" si="7"/>
        <v>0</v>
      </c>
      <c r="V31" s="31">
        <f t="shared" si="8"/>
        <v>0</v>
      </c>
    </row>
    <row r="32" spans="1:22" ht="40.15" customHeight="1" x14ac:dyDescent="0.25">
      <c r="A32" s="6">
        <v>28</v>
      </c>
      <c r="B32" s="32"/>
      <c r="C32" s="33"/>
      <c r="D32" s="33"/>
      <c r="E32" s="33"/>
      <c r="F32" s="33"/>
      <c r="G32" s="33"/>
      <c r="H32" s="34"/>
      <c r="I32" s="38"/>
      <c r="J32" s="35"/>
      <c r="K32" s="36"/>
      <c r="L32" s="82"/>
      <c r="M32" s="56"/>
      <c r="N32" s="53"/>
      <c r="O32" s="54"/>
      <c r="P32" s="104">
        <v>0</v>
      </c>
      <c r="Q32" s="103"/>
      <c r="R32" s="83"/>
      <c r="S32" s="58">
        <f t="shared" ref="S32" si="9">IF(ISBLANK(M32),G32,M32)</f>
        <v>0</v>
      </c>
      <c r="T32" s="30">
        <f t="shared" ref="T32" si="10">24*O32+P32</f>
        <v>0</v>
      </c>
      <c r="U32" s="31">
        <f t="shared" ref="U32" si="11">I32</f>
        <v>0</v>
      </c>
      <c r="V32" s="31">
        <f t="shared" ref="V32" si="12">J32</f>
        <v>0</v>
      </c>
    </row>
    <row r="33" spans="1:22" ht="40.15" customHeight="1" x14ac:dyDescent="0.25">
      <c r="A33" s="6">
        <v>29</v>
      </c>
      <c r="B33" s="39"/>
      <c r="C33" s="40"/>
      <c r="D33" s="40"/>
      <c r="E33" s="40"/>
      <c r="F33" s="40"/>
      <c r="G33" s="40"/>
      <c r="H33" s="41"/>
      <c r="I33" s="39"/>
      <c r="J33" s="43"/>
      <c r="K33" s="44"/>
      <c r="L33" s="10"/>
      <c r="M33" s="68"/>
      <c r="N33" s="69"/>
      <c r="O33" s="70"/>
      <c r="P33" s="70">
        <v>0</v>
      </c>
      <c r="Q33" s="84"/>
      <c r="R33" s="75"/>
      <c r="S33" s="58">
        <f t="shared" ref="S33" si="13">IF(ISBLANK(M33),G33,M33)</f>
        <v>0</v>
      </c>
      <c r="T33" s="30">
        <f t="shared" ref="T33" si="14">24*O33+P33</f>
        <v>0</v>
      </c>
      <c r="U33" s="31">
        <f t="shared" ref="U33" si="15">I33</f>
        <v>0</v>
      </c>
      <c r="V33" s="31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7:S33">
    <cfRule type="expression" dxfId="1" priority="273">
      <formula>M5&gt;G5</formula>
    </cfRule>
    <cfRule type="expression" priority="274">
      <formula>$M$5&gt;$G$5</formula>
    </cfRule>
  </conditionalFormatting>
  <conditionalFormatting sqref="S6">
    <cfRule type="expression" dxfId="0" priority="1">
      <formula>M6&gt;G6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Shannon Petitjean</cp:lastModifiedBy>
  <cp:lastPrinted>2019-03-13T19:29:04Z</cp:lastPrinted>
  <dcterms:created xsi:type="dcterms:W3CDTF">2017-01-24T17:19:42Z</dcterms:created>
  <dcterms:modified xsi:type="dcterms:W3CDTF">2019-11-01T18:28:34Z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