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defaultThemeVersion="124226"/>
  <mc:AlternateContent xmlns:mc="http://schemas.openxmlformats.org/markup-compatibility/2006">
    <mc:Choice Requires="x15">
      <x15ac:absPath xmlns:x15ac="http://schemas.microsoft.com/office/spreadsheetml/2010/11/ac" url="Z:\CTS-WaTech\RFQ's\2019 RFQ - Bids\N20-RFQ-020 DUE 11.15.19\"/>
    </mc:Choice>
  </mc:AlternateContent>
  <xr:revisionPtr revIDLastSave="0" documentId="8_{5E2A3980-1ED8-4BC9-85B8-7337C806D7AC}" xr6:coauthVersionLast="45" xr6:coauthVersionMax="45"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S32" i="4" l="1"/>
  <c r="T32" i="4"/>
  <c r="U32" i="4"/>
  <c r="V32" i="4"/>
  <c r="S33" i="4" l="1"/>
  <c r="T33" i="4"/>
  <c r="U33" i="4"/>
  <c r="V33" i="4"/>
  <c r="S12" i="4" l="1"/>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<sst xmlns="http://schemas.openxmlformats.org/spreadsheetml/2006/main" count="83" uniqueCount="61">
  <si>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</si>
  <si>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</si>
  <si>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</si>
  <si>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</si>
  <si>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</si>
  <si>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</si>
  <si>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</si>
  <si>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</si>
  <si>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</si>
  <si>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</si>
  <si>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</si>
  <si>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</si>
  <si>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</si>
  <si>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</si>
  <si>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</si>
  <si>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</si>
  <si>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</si>
  <si>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</si>
  <si>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</si>
  <si>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</si>
  <si>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</si>
  <si>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</si>
  <si>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</si>
  <si>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</si>
  <si>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</si>
  <si>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</si>
  <si>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</si>
  <si>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</si>
  <si>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</si>
  <si>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</si>
  <si>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</si>
  <si>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DSHS5044</t>
  </si>
  <si>
    <t>LAN room is estimated to be ready by March 15, 2020.</t>
  </si>
  <si>
    <t>100M</t>
  </si>
  <si>
    <t>DSHS6140</t>
  </si>
  <si>
    <t>Gabe Shanafelt                                             360-725-2462 cell: 360-239-6906                                             shanagg@dshs.wa.gov</t>
  </si>
  <si>
    <t>Demarc to be extended/circuit handoff terminated to the 4th floor ER/LAN Room, Suite 403, and to be located no further than 10 feet of DSHS Router. The building Entrance facility is located on the ground floor for both public and private network services.  Refer to the attached Floor Plan for details.
This is a new site for ALTSA/SOLA.  Estimated occupancy date is April 8-12, 2020.</t>
  </si>
  <si>
    <t xml:space="preserve">Demarc to be extended/circuit handoff terminated on the 2nd floor LAN Room, Suite 216, and to be located no further than 10 feet of DSHS Router.  Demarc is on the 1st floor.  Refer to the attached Floor Plan for details.  This is a new site for ALTSA/SOLA.  </t>
  </si>
  <si>
    <t>N/A</t>
  </si>
  <si>
    <t xml:space="preserve">Nick Figueroa                                253-404-5522 cell: 253-405-7891                               Figuen@dshs.wa.gov;                Building contact:  Kevin Weiss     253-303-6683                </t>
  </si>
  <si>
    <t>673 Woodland Square Loop SE,       2nd Floor LAN Room, Suite 216                       Lacey, WA 98503-1066</t>
  </si>
  <si>
    <t>400 Warren Ave,                              LAN Room Suite 403                                        Bremerton, WA 98337</t>
  </si>
  <si>
    <t>Evaluation  Model for Solicitation Number N20-RFQ-020</t>
  </si>
  <si>
    <t>PE-CPV1501</t>
  </si>
  <si>
    <t>1 NE 6th Street
Coupeville WA 98239-3590</t>
  </si>
  <si>
    <t>Stan Bradshaw, 360-679-7395</t>
  </si>
  <si>
    <t>Vendor to install DMARC and switch in MDF, at rack/wall location specified by site representative.</t>
  </si>
  <si>
    <t>NO</t>
  </si>
  <si>
    <t>200M</t>
  </si>
  <si>
    <t>VE-CPV1501</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</si>
  <si>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</si>
  <si>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PE-SPO3210 / DVA3201</t>
  </si>
  <si>
    <t>222 E. 5th Ave, Spokane WA. 99202</t>
  </si>
  <si>
    <t>James Chapin jamesch@dva.wa.gov                    360-584-5685               Reception: 509-344-5770</t>
  </si>
  <si>
    <t>per site map</t>
  </si>
  <si>
    <t>VE-SPO3210 / DVA3201</t>
  </si>
  <si>
    <t>James Chapin jamesch@dva.wa.gov                   360-584-5685               Reception: 509-344-5770</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</si>
  <si>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</si>
  <si>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No Bid</t>
  </si>
  <si>
    <t>No bid</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</si>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</sst>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39">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9"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2" borderId="9" xfId="45" applyFont="1" applyBorder="1">
      <alignment horizontal="left" vertical="top" wrapText="1"/>
    </xf>
    <xf numFmtId="7" fontId="2" fillId="2" borderId="1" xfId="45" applyFont="1" applyBorder="1">
      <alignment horizontal="left" vertical="top" wrapText="1"/>
    </xf>
    <xf numFmtId="7" fontId="2" fillId="2" borderId="10" xfId="45" applyFont="1" applyBorder="1">
      <alignment horizontal="left" vertical="top" wrapText="1"/>
    </xf>
    <xf numFmtId="7" fontId="2" fillId="2" borderId="41" xfId="45" applyFont="1" applyBorder="1">
      <alignment horizontal="left" vertical="top" wrapText="1"/>
    </xf>
    <xf numFmtId="7" fontId="2" fillId="2" borderId="33" xfId="45" applyFont="1">
      <alignment horizontal="left" vertical="top" wrapText="1"/>
    </xf>
    <xf numFmtId="7" fontId="2" fillId="6" borderId="42" xfId="47" applyFont="1" applyFill="1" applyBorder="1">
      <alignment horizontal="left" vertical="top" wrapText="1"/>
    </xf>
    <xf numFmtId="7" fontId="2" fillId="6" borderId="33" xfId="47" applyFont="1" applyFill="1"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5" xfId="45" applyFont="1" applyFill="1" applyBorder="1">
      <alignment horizontal="left" vertical="top" wrapText="1"/>
    </xf>
    <xf numFmtId="7" fontId="2" fillId="0" borderId="33" xfId="47" applyFont="1"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7" zoomScale="71" zoomScaleNormal="71" workbookViewId="0">
      <selection activeCell="M10" sqref="M1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3.1" customHeight="1" thickBot="1" x14ac:dyDescent="0.3">
      <c r="A1" s="129" t="s">
        <v>42</v>
      </c>
      <c r="B1" s="129"/>
      <c r="C1" s="129"/>
      <c r="D1" s="129"/>
      <c r="E1" s="129"/>
      <c r="F1" s="129"/>
      <c r="G1" s="129"/>
      <c r="H1" s="129"/>
      <c r="I1" s="129"/>
      <c r="J1" s="129"/>
      <c r="K1" s="129"/>
      <c r="S1" s="5"/>
      <c r="T1" s="5"/>
    </row>
    <row r="2" spans="1:22" ht="35.1" customHeight="1" thickBot="1" x14ac:dyDescent="0.3">
      <c r="A2" s="6"/>
      <c r="B2" s="7" t="s">
        <v>1</v>
      </c>
      <c r="C2" s="8"/>
      <c r="D2" s="8"/>
      <c r="E2" s="8"/>
      <c r="F2" s="8"/>
      <c r="G2" s="8"/>
      <c r="H2" s="8"/>
      <c r="I2" s="8"/>
      <c r="J2" s="8"/>
      <c r="K2" s="9"/>
      <c r="L2" s="10"/>
      <c r="M2" s="130" t="s">
        <v>30</v>
      </c>
      <c r="N2" s="131"/>
      <c r="O2" s="131"/>
      <c r="P2" s="131"/>
      <c r="Q2" s="84"/>
      <c r="R2" s="88"/>
      <c r="S2" s="11"/>
      <c r="T2" s="11"/>
    </row>
    <row r="3" spans="1:22" s="17" customFormat="1" ht="62.1" customHeight="1" thickBot="1" x14ac:dyDescent="0.3">
      <c r="A3" s="12"/>
      <c r="B3" s="13"/>
      <c r="C3" s="14"/>
      <c r="D3" s="14"/>
      <c r="E3" s="14"/>
      <c r="F3" s="14"/>
      <c r="G3" s="14"/>
      <c r="H3" s="14"/>
      <c r="I3" s="136" t="s">
        <v>15</v>
      </c>
      <c r="J3" s="137"/>
      <c r="K3" s="15"/>
      <c r="L3" s="16"/>
      <c r="M3" s="132"/>
      <c r="N3" s="133"/>
      <c r="O3" s="133"/>
      <c r="P3" s="133"/>
      <c r="Q3" s="134" t="s">
        <v>28</v>
      </c>
      <c r="R3" s="135"/>
      <c r="S3" s="138" t="s">
        <v>21</v>
      </c>
      <c r="T3" s="138"/>
      <c r="U3" s="138"/>
      <c r="V3" s="138"/>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2" t="s">
        <v>6</v>
      </c>
      <c r="C5" s="63" t="s">
        <v>7</v>
      </c>
      <c r="D5" s="63" t="s">
        <v>8</v>
      </c>
      <c r="E5" s="63" t="s">
        <v>0</v>
      </c>
      <c r="F5" s="63" t="s">
        <v>9</v>
      </c>
      <c r="G5" s="63">
        <v>120</v>
      </c>
      <c r="H5" s="64" t="s">
        <v>10</v>
      </c>
      <c r="I5" s="65">
        <v>10</v>
      </c>
      <c r="J5" s="66">
        <v>90</v>
      </c>
      <c r="K5" s="67" t="s">
        <v>13</v>
      </c>
      <c r="L5" s="10"/>
      <c r="M5" s="71">
        <v>20</v>
      </c>
      <c r="N5" s="72" t="s">
        <v>12</v>
      </c>
      <c r="O5" s="73">
        <v>500</v>
      </c>
      <c r="P5" s="73">
        <v>1000</v>
      </c>
      <c r="Q5" s="74">
        <v>1000</v>
      </c>
      <c r="R5" s="75">
        <v>1800</v>
      </c>
      <c r="S5" s="28">
        <f t="shared" ref="S5:S22" si="0">IF(ISBLANK(M5),G5,M5)</f>
        <v>20</v>
      </c>
      <c r="T5" s="29">
        <f t="shared" ref="T5" si="1">24*O5+P5</f>
        <v>13000</v>
      </c>
      <c r="U5" s="30">
        <f>I5</f>
        <v>10</v>
      </c>
      <c r="V5" s="30">
        <f>J5</f>
        <v>90</v>
      </c>
    </row>
    <row r="6" spans="1:22" ht="173.25" x14ac:dyDescent="0.25">
      <c r="A6" s="6">
        <v>2</v>
      </c>
      <c r="B6" s="33" t="s">
        <v>31</v>
      </c>
      <c r="C6" s="34" t="s">
        <v>41</v>
      </c>
      <c r="D6" s="34" t="s">
        <v>39</v>
      </c>
      <c r="E6" s="34" t="s">
        <v>36</v>
      </c>
      <c r="F6" s="34" t="s">
        <v>9</v>
      </c>
      <c r="G6" s="34">
        <v>150</v>
      </c>
      <c r="H6" s="35" t="s">
        <v>33</v>
      </c>
      <c r="I6" s="39">
        <v>5</v>
      </c>
      <c r="J6" s="36">
        <v>95</v>
      </c>
      <c r="K6" s="37" t="s">
        <v>32</v>
      </c>
      <c r="L6" s="10"/>
      <c r="M6" s="110" t="s">
        <v>58</v>
      </c>
      <c r="N6" s="111"/>
      <c r="O6" s="111"/>
      <c r="P6" s="113"/>
      <c r="Q6" s="114" t="s">
        <v>38</v>
      </c>
      <c r="R6" s="115"/>
      <c r="S6" s="58" t="str">
        <f t="shared" si="0"/>
        <v>No Bid</v>
      </c>
      <c r="T6" s="31">
        <f t="shared" ref="T6:T22" si="2">24*O6+P6</f>
        <v>0</v>
      </c>
      <c r="U6" s="32">
        <f t="shared" ref="U6:U22" si="3">I6</f>
        <v>5</v>
      </c>
      <c r="V6" s="32">
        <f t="shared" ref="V6:V22" si="4">J6</f>
        <v>95</v>
      </c>
    </row>
    <row r="7" spans="1:22" ht="110.25" x14ac:dyDescent="0.25">
      <c r="A7" s="6">
        <v>3</v>
      </c>
      <c r="B7" s="40" t="s">
        <v>34</v>
      </c>
      <c r="C7" s="41" t="s">
        <v>40</v>
      </c>
      <c r="D7" s="41" t="s">
        <v>35</v>
      </c>
      <c r="E7" s="41" t="s">
        <v>37</v>
      </c>
      <c r="F7" s="41" t="s">
        <v>9</v>
      </c>
      <c r="G7" s="41">
        <v>150</v>
      </c>
      <c r="H7" s="42" t="s">
        <v>33</v>
      </c>
      <c r="I7" s="43">
        <v>5</v>
      </c>
      <c r="J7" s="44">
        <v>95</v>
      </c>
      <c r="K7" s="45"/>
      <c r="L7" s="10"/>
      <c r="M7" s="68" t="s">
        <v>58</v>
      </c>
      <c r="N7" s="69"/>
      <c r="O7" s="70"/>
      <c r="P7" s="70"/>
      <c r="Q7" s="116" t="s">
        <v>38</v>
      </c>
      <c r="R7" s="76"/>
      <c r="S7" s="59" t="str">
        <f t="shared" si="0"/>
        <v>No Bid</v>
      </c>
      <c r="T7" s="31">
        <f t="shared" si="2"/>
        <v>0</v>
      </c>
      <c r="U7" s="32">
        <f t="shared" si="3"/>
        <v>5</v>
      </c>
      <c r="V7" s="32">
        <f t="shared" si="4"/>
        <v>95</v>
      </c>
    </row>
    <row r="8" spans="1:22" ht="47.25" x14ac:dyDescent="0.25">
      <c r="A8" s="6">
        <v>4</v>
      </c>
      <c r="B8" s="48" t="s">
        <v>43</v>
      </c>
      <c r="C8" s="49" t="s">
        <v>44</v>
      </c>
      <c r="D8" s="49" t="s">
        <v>45</v>
      </c>
      <c r="E8" s="49" t="s">
        <v>46</v>
      </c>
      <c r="F8" s="49" t="s">
        <v>47</v>
      </c>
      <c r="G8" s="49">
        <v>150</v>
      </c>
      <c r="H8" s="50" t="s">
        <v>48</v>
      </c>
      <c r="I8" s="51">
        <v>30</v>
      </c>
      <c r="J8" s="52">
        <v>70</v>
      </c>
      <c r="K8" s="37"/>
      <c r="L8" s="10"/>
      <c r="M8" s="117" t="s">
        <v>59</v>
      </c>
      <c r="N8" s="118"/>
      <c r="O8" s="118"/>
      <c r="P8" s="119"/>
      <c r="Q8" s="120"/>
      <c r="R8" s="121"/>
      <c r="S8" s="58" t="str">
        <f t="shared" si="0"/>
        <v>No bid</v>
      </c>
      <c r="T8" s="31">
        <f t="shared" si="2"/>
        <v>0</v>
      </c>
      <c r="U8" s="32">
        <f t="shared" si="3"/>
        <v>30</v>
      </c>
      <c r="V8" s="32">
        <f t="shared" si="4"/>
        <v>70</v>
      </c>
    </row>
    <row r="9" spans="1:22" ht="204.75" x14ac:dyDescent="0.25">
      <c r="A9" s="6">
        <v>5</v>
      </c>
      <c r="B9" s="89" t="s">
        <v>49</v>
      </c>
      <c r="C9" s="90" t="s">
        <v>44</v>
      </c>
      <c r="D9" s="90" t="s">
        <v>45</v>
      </c>
      <c r="E9" s="90" t="s">
        <v>46</v>
      </c>
      <c r="F9" s="90" t="s">
        <v>47</v>
      </c>
      <c r="G9" s="90">
        <v>150</v>
      </c>
      <c r="H9" s="91" t="s">
        <v>48</v>
      </c>
      <c r="I9" s="92">
        <v>30</v>
      </c>
      <c r="J9" s="93">
        <v>70</v>
      </c>
      <c r="K9" s="45" t="s">
        <v>50</v>
      </c>
      <c r="L9" s="10"/>
      <c r="M9" s="68" t="s">
        <v>59</v>
      </c>
      <c r="N9" s="69"/>
      <c r="O9" s="70"/>
      <c r="P9" s="70"/>
      <c r="Q9" s="122"/>
      <c r="R9" s="123"/>
      <c r="S9" s="59" t="str">
        <f t="shared" si="0"/>
        <v>No bid</v>
      </c>
      <c r="T9" s="31">
        <f t="shared" si="2"/>
        <v>0</v>
      </c>
      <c r="U9" s="32">
        <f t="shared" si="3"/>
        <v>30</v>
      </c>
      <c r="V9" s="32">
        <f t="shared" si="4"/>
        <v>70</v>
      </c>
    </row>
    <row r="10" spans="1:22" ht="63" x14ac:dyDescent="0.25">
      <c r="A10" s="6">
        <v>6</v>
      </c>
      <c r="B10" s="48" t="s">
        <v>51</v>
      </c>
      <c r="C10" s="49" t="s">
        <v>52</v>
      </c>
      <c r="D10" s="34" t="s">
        <v>53</v>
      </c>
      <c r="E10" s="49" t="s">
        <v>54</v>
      </c>
      <c r="F10" s="49" t="s">
        <v>9</v>
      </c>
      <c r="G10" s="49">
        <v>150</v>
      </c>
      <c r="H10" s="50" t="s">
        <v>33</v>
      </c>
      <c r="I10" s="51">
        <v>5</v>
      </c>
      <c r="J10" s="52">
        <v>95</v>
      </c>
      <c r="K10" s="37"/>
      <c r="L10" s="10"/>
      <c r="M10" s="56">
        <v>120</v>
      </c>
      <c r="N10" s="53" t="s">
        <v>60</v>
      </c>
      <c r="O10" s="54">
        <v>850</v>
      </c>
      <c r="P10" s="54">
        <v>4200</v>
      </c>
      <c r="Q10" s="114" t="s">
        <v>38</v>
      </c>
      <c r="R10" s="55">
        <v>1295</v>
      </c>
      <c r="S10" s="58">
        <f t="shared" si="0"/>
        <v>120</v>
      </c>
      <c r="T10" s="31">
        <f t="shared" si="2"/>
        <v>24600</v>
      </c>
      <c r="U10" s="32">
        <f t="shared" si="3"/>
        <v>5</v>
      </c>
      <c r="V10" s="32">
        <f t="shared" si="4"/>
        <v>95</v>
      </c>
    </row>
    <row r="11" spans="1:22" ht="315" x14ac:dyDescent="0.25">
      <c r="A11" s="6">
        <v>7</v>
      </c>
      <c r="B11" s="40" t="s">
        <v>55</v>
      </c>
      <c r="C11" s="41" t="s">
        <v>52</v>
      </c>
      <c r="D11" s="41" t="s">
        <v>56</v>
      </c>
      <c r="E11" s="41" t="s">
        <v>54</v>
      </c>
      <c r="F11" s="41" t="s">
        <v>9</v>
      </c>
      <c r="G11" s="41">
        <v>150</v>
      </c>
      <c r="H11" s="42" t="s">
        <v>33</v>
      </c>
      <c r="I11" s="43">
        <v>5</v>
      </c>
      <c r="J11" s="44">
        <v>95</v>
      </c>
      <c r="K11" s="45" t="s">
        <v>57</v>
      </c>
      <c r="L11" s="10"/>
      <c r="M11" s="124">
        <v>120</v>
      </c>
      <c r="N11" s="125" t="s">
        <v>60</v>
      </c>
      <c r="O11" s="126">
        <v>850</v>
      </c>
      <c r="P11" s="127">
        <v>4200</v>
      </c>
      <c r="Q11" s="116" t="s">
        <v>38</v>
      </c>
      <c r="R11" s="128">
        <v>1295</v>
      </c>
      <c r="S11" s="58">
        <f t="shared" si="0"/>
        <v>120</v>
      </c>
      <c r="T11" s="31">
        <f t="shared" si="2"/>
        <v>24600</v>
      </c>
      <c r="U11" s="32">
        <f t="shared" si="3"/>
        <v>5</v>
      </c>
      <c r="V11" s="32">
        <f t="shared" si="4"/>
        <v>95</v>
      </c>
    </row>
    <row r="12" spans="1:22" x14ac:dyDescent="0.25">
      <c r="A12" s="6">
        <v>8</v>
      </c>
      <c r="B12" s="33"/>
      <c r="C12" s="34"/>
      <c r="D12" s="34"/>
      <c r="E12" s="34"/>
      <c r="F12" s="34"/>
      <c r="G12" s="34"/>
      <c r="H12" s="35"/>
      <c r="I12" s="39"/>
      <c r="J12" s="36"/>
      <c r="K12" s="37"/>
      <c r="L12" s="10"/>
      <c r="M12" s="56"/>
      <c r="N12" s="53"/>
      <c r="O12" s="54"/>
      <c r="P12" s="112">
        <v>0</v>
      </c>
      <c r="Q12" s="61"/>
      <c r="R12" s="77"/>
      <c r="S12" s="58">
        <f t="shared" si="0"/>
        <v>0</v>
      </c>
      <c r="T12" s="31">
        <f t="shared" si="2"/>
        <v>0</v>
      </c>
      <c r="U12" s="32">
        <f t="shared" si="3"/>
        <v>0</v>
      </c>
      <c r="V12" s="32">
        <f t="shared" si="4"/>
        <v>0</v>
      </c>
    </row>
    <row r="13" spans="1:22" x14ac:dyDescent="0.25">
      <c r="A13" s="6">
        <v>9</v>
      </c>
      <c r="B13" s="89"/>
      <c r="C13" s="90"/>
      <c r="D13" s="90"/>
      <c r="E13" s="90"/>
      <c r="F13" s="90"/>
      <c r="G13" s="90"/>
      <c r="H13" s="91"/>
      <c r="I13" s="92"/>
      <c r="J13" s="93"/>
      <c r="K13" s="94"/>
      <c r="L13" s="10"/>
      <c r="M13" s="95"/>
      <c r="N13" s="96"/>
      <c r="O13" s="97"/>
      <c r="P13" s="70">
        <v>0</v>
      </c>
      <c r="Q13" s="60"/>
      <c r="R13" s="78"/>
      <c r="S13" s="58">
        <f t="shared" si="0"/>
        <v>0</v>
      </c>
      <c r="T13" s="31">
        <f t="shared" si="2"/>
        <v>0</v>
      </c>
      <c r="U13" s="32">
        <f t="shared" si="3"/>
        <v>0</v>
      </c>
      <c r="V13" s="32">
        <f t="shared" si="4"/>
        <v>0</v>
      </c>
    </row>
    <row r="14" spans="1:22" x14ac:dyDescent="0.25">
      <c r="A14" s="6">
        <v>10</v>
      </c>
      <c r="B14" s="33"/>
      <c r="C14" s="34"/>
      <c r="D14" s="34"/>
      <c r="E14" s="34"/>
      <c r="F14" s="34"/>
      <c r="G14" s="34"/>
      <c r="H14" s="35"/>
      <c r="I14" s="39"/>
      <c r="J14" s="36"/>
      <c r="K14" s="37"/>
      <c r="L14" s="10"/>
      <c r="M14" s="56"/>
      <c r="N14" s="53"/>
      <c r="O14" s="54"/>
      <c r="P14" s="112">
        <v>0</v>
      </c>
      <c r="Q14" s="61"/>
      <c r="R14" s="77"/>
      <c r="S14" s="58">
        <f t="shared" si="0"/>
        <v>0</v>
      </c>
      <c r="T14" s="31">
        <f t="shared" si="2"/>
        <v>0</v>
      </c>
      <c r="U14" s="32">
        <f t="shared" si="3"/>
        <v>0</v>
      </c>
      <c r="V14" s="32">
        <f t="shared" si="4"/>
        <v>0</v>
      </c>
    </row>
    <row r="15" spans="1:22" ht="40.35" customHeight="1" x14ac:dyDescent="0.25">
      <c r="A15" s="6">
        <v>11</v>
      </c>
      <c r="B15" s="98"/>
      <c r="C15" s="99"/>
      <c r="D15" s="90"/>
      <c r="E15" s="99"/>
      <c r="F15" s="99"/>
      <c r="G15" s="99"/>
      <c r="H15" s="100"/>
      <c r="I15" s="101"/>
      <c r="J15" s="102"/>
      <c r="K15" s="94"/>
      <c r="L15" s="10"/>
      <c r="M15" s="95"/>
      <c r="N15" s="96"/>
      <c r="O15" s="97"/>
      <c r="P15" s="70">
        <v>0</v>
      </c>
      <c r="Q15" s="79"/>
      <c r="R15" s="80"/>
      <c r="S15" s="58">
        <f t="shared" si="0"/>
        <v>0</v>
      </c>
      <c r="T15" s="31">
        <f t="shared" si="2"/>
        <v>0</v>
      </c>
      <c r="U15" s="32">
        <f t="shared" si="3"/>
        <v>0</v>
      </c>
      <c r="V15" s="32">
        <f t="shared" si="4"/>
        <v>0</v>
      </c>
    </row>
    <row r="16" spans="1:22" ht="40.35" customHeight="1" x14ac:dyDescent="0.25">
      <c r="A16" s="6">
        <v>12</v>
      </c>
      <c r="B16" s="33"/>
      <c r="C16" s="34"/>
      <c r="D16" s="34"/>
      <c r="E16" s="34"/>
      <c r="F16" s="34"/>
      <c r="G16" s="34"/>
      <c r="H16" s="35"/>
      <c r="I16" s="39"/>
      <c r="J16" s="36"/>
      <c r="K16" s="37"/>
      <c r="L16" s="10"/>
      <c r="M16" s="56"/>
      <c r="N16" s="53"/>
      <c r="O16" s="54"/>
      <c r="P16" s="112">
        <v>0</v>
      </c>
      <c r="Q16" s="61"/>
      <c r="R16" s="77"/>
      <c r="S16" s="58">
        <f t="shared" si="0"/>
        <v>0</v>
      </c>
      <c r="T16" s="31">
        <f t="shared" si="2"/>
        <v>0</v>
      </c>
      <c r="U16" s="32">
        <f t="shared" si="3"/>
        <v>0</v>
      </c>
      <c r="V16" s="32">
        <f t="shared" si="4"/>
        <v>0</v>
      </c>
    </row>
    <row r="17" spans="1:22" ht="40.35" customHeight="1" x14ac:dyDescent="0.25">
      <c r="A17" s="6">
        <v>13</v>
      </c>
      <c r="B17" s="98"/>
      <c r="C17" s="90"/>
      <c r="D17" s="90"/>
      <c r="E17" s="90"/>
      <c r="F17" s="90"/>
      <c r="G17" s="90"/>
      <c r="H17" s="91"/>
      <c r="I17" s="92"/>
      <c r="J17" s="93"/>
      <c r="K17" s="94"/>
      <c r="L17" s="10"/>
      <c r="M17" s="95"/>
      <c r="N17" s="96"/>
      <c r="O17" s="97"/>
      <c r="P17" s="70">
        <v>0</v>
      </c>
      <c r="Q17" s="60"/>
      <c r="R17" s="80"/>
      <c r="S17" s="58">
        <f t="shared" si="0"/>
        <v>0</v>
      </c>
      <c r="T17" s="31">
        <f t="shared" si="2"/>
        <v>0</v>
      </c>
      <c r="U17" s="32">
        <f t="shared" si="3"/>
        <v>0</v>
      </c>
      <c r="V17" s="32">
        <f t="shared" si="4"/>
        <v>0</v>
      </c>
    </row>
    <row r="18" spans="1:22" ht="40.35" customHeight="1" x14ac:dyDescent="0.25">
      <c r="A18" s="6">
        <v>14</v>
      </c>
      <c r="B18" s="33"/>
      <c r="C18" s="34"/>
      <c r="D18" s="34"/>
      <c r="E18" s="34"/>
      <c r="F18" s="34"/>
      <c r="G18" s="34"/>
      <c r="H18" s="35"/>
      <c r="I18" s="39"/>
      <c r="J18" s="36"/>
      <c r="K18" s="37"/>
      <c r="L18" s="10"/>
      <c r="M18" s="56"/>
      <c r="N18" s="53"/>
      <c r="O18" s="54"/>
      <c r="P18" s="112">
        <v>0</v>
      </c>
      <c r="Q18" s="61"/>
      <c r="R18" s="77"/>
      <c r="S18" s="58">
        <f t="shared" si="0"/>
        <v>0</v>
      </c>
      <c r="T18" s="31">
        <f t="shared" si="2"/>
        <v>0</v>
      </c>
      <c r="U18" s="32">
        <f t="shared" si="3"/>
        <v>0</v>
      </c>
      <c r="V18" s="32">
        <f t="shared" si="4"/>
        <v>0</v>
      </c>
    </row>
    <row r="19" spans="1:22" ht="40.35" customHeight="1" x14ac:dyDescent="0.25">
      <c r="A19" s="6">
        <v>15</v>
      </c>
      <c r="B19" s="89"/>
      <c r="C19" s="90"/>
      <c r="D19" s="90"/>
      <c r="E19" s="90"/>
      <c r="F19" s="90"/>
      <c r="G19" s="90"/>
      <c r="H19" s="91"/>
      <c r="I19" s="92"/>
      <c r="J19" s="93"/>
      <c r="K19" s="94"/>
      <c r="L19" s="10"/>
      <c r="M19" s="95"/>
      <c r="N19" s="96"/>
      <c r="O19" s="97"/>
      <c r="P19" s="70">
        <v>0</v>
      </c>
      <c r="Q19" s="60"/>
      <c r="R19" s="78"/>
      <c r="S19" s="58">
        <f t="shared" si="0"/>
        <v>0</v>
      </c>
      <c r="T19" s="31">
        <f t="shared" si="2"/>
        <v>0</v>
      </c>
      <c r="U19" s="32">
        <f t="shared" si="3"/>
        <v>0</v>
      </c>
      <c r="V19" s="32">
        <f t="shared" si="4"/>
        <v>0</v>
      </c>
    </row>
    <row r="20" spans="1:22" ht="40.35" customHeight="1" x14ac:dyDescent="0.25">
      <c r="A20" s="6">
        <v>16</v>
      </c>
      <c r="B20" s="33"/>
      <c r="C20" s="34"/>
      <c r="D20" s="34"/>
      <c r="E20" s="34"/>
      <c r="F20" s="34"/>
      <c r="G20" s="34"/>
      <c r="H20" s="35"/>
      <c r="I20" s="39"/>
      <c r="J20" s="36"/>
      <c r="K20" s="37"/>
      <c r="L20" s="10"/>
      <c r="M20" s="56"/>
      <c r="N20" s="53"/>
      <c r="O20" s="54"/>
      <c r="P20" s="112">
        <v>0</v>
      </c>
      <c r="Q20" s="103"/>
      <c r="R20" s="104"/>
      <c r="S20" s="58">
        <f t="shared" si="0"/>
        <v>0</v>
      </c>
      <c r="T20" s="31">
        <f t="shared" si="2"/>
        <v>0</v>
      </c>
      <c r="U20" s="32">
        <f t="shared" si="3"/>
        <v>0</v>
      </c>
      <c r="V20" s="32">
        <f t="shared" si="4"/>
        <v>0</v>
      </c>
    </row>
    <row r="21" spans="1:22" ht="40.35" customHeight="1" x14ac:dyDescent="0.25">
      <c r="A21" s="6">
        <v>17</v>
      </c>
      <c r="B21" s="40"/>
      <c r="C21" s="41"/>
      <c r="D21" s="41"/>
      <c r="E21" s="41"/>
      <c r="F21" s="41"/>
      <c r="G21" s="41"/>
      <c r="H21" s="42"/>
      <c r="I21" s="43"/>
      <c r="J21" s="44"/>
      <c r="K21" s="45"/>
      <c r="L21" s="10"/>
      <c r="M21" s="95"/>
      <c r="N21" s="96"/>
      <c r="O21" s="97"/>
      <c r="P21" s="70">
        <v>0</v>
      </c>
      <c r="Q21" s="81"/>
      <c r="R21" s="105"/>
      <c r="S21" s="58">
        <f t="shared" si="0"/>
        <v>0</v>
      </c>
      <c r="T21" s="31">
        <f t="shared" si="2"/>
        <v>0</v>
      </c>
      <c r="U21" s="32">
        <f t="shared" si="3"/>
        <v>0</v>
      </c>
      <c r="V21" s="32">
        <f t="shared" si="4"/>
        <v>0</v>
      </c>
    </row>
    <row r="22" spans="1:22" ht="40.35" customHeight="1" x14ac:dyDescent="0.25">
      <c r="A22" s="6">
        <v>18</v>
      </c>
      <c r="B22" s="33"/>
      <c r="C22" s="34"/>
      <c r="D22" s="34"/>
      <c r="E22" s="34"/>
      <c r="F22" s="34"/>
      <c r="G22" s="34"/>
      <c r="H22" s="35"/>
      <c r="I22" s="39"/>
      <c r="J22" s="36"/>
      <c r="K22" s="37"/>
      <c r="L22" s="10"/>
      <c r="M22" s="56"/>
      <c r="N22" s="53"/>
      <c r="O22" s="54"/>
      <c r="P22" s="112">
        <v>0</v>
      </c>
      <c r="Q22" s="82"/>
      <c r="R22" s="106"/>
      <c r="S22" s="58">
        <f t="shared" si="0"/>
        <v>0</v>
      </c>
      <c r="T22" s="31">
        <f t="shared" si="2"/>
        <v>0</v>
      </c>
      <c r="U22" s="32">
        <f t="shared" si="3"/>
        <v>0</v>
      </c>
      <c r="V22" s="32">
        <f t="shared" si="4"/>
        <v>0</v>
      </c>
    </row>
    <row r="23" spans="1:22" ht="40.35" customHeight="1" x14ac:dyDescent="0.25">
      <c r="A23" s="6">
        <v>19</v>
      </c>
      <c r="B23" s="40"/>
      <c r="C23" s="41"/>
      <c r="D23" s="41"/>
      <c r="E23" s="41"/>
      <c r="F23" s="41"/>
      <c r="G23" s="41"/>
      <c r="H23" s="42"/>
      <c r="I23" s="43"/>
      <c r="J23" s="44"/>
      <c r="K23" s="45"/>
      <c r="L23" s="10"/>
      <c r="M23" s="95"/>
      <c r="N23" s="96"/>
      <c r="O23" s="97"/>
      <c r="P23" s="70">
        <v>0</v>
      </c>
      <c r="Q23" s="60"/>
      <c r="R23" s="78"/>
      <c r="S23" s="58">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6"/>
      <c r="N24" s="53"/>
      <c r="O24" s="54"/>
      <c r="P24" s="112">
        <v>0</v>
      </c>
      <c r="Q24" s="61"/>
      <c r="R24" s="55"/>
      <c r="S24" s="59">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5"/>
      <c r="N25" s="96"/>
      <c r="O25" s="97"/>
      <c r="P25" s="70">
        <v>0</v>
      </c>
      <c r="Q25" s="60"/>
      <c r="R25" s="78"/>
      <c r="S25" s="58">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6"/>
      <c r="N26" s="53"/>
      <c r="O26" s="54"/>
      <c r="P26" s="112">
        <v>0</v>
      </c>
      <c r="Q26" s="61"/>
      <c r="R26" s="77"/>
      <c r="S26" s="58">
        <f t="shared" si="5"/>
        <v>0</v>
      </c>
      <c r="T26" s="31">
        <f t="shared" si="6"/>
        <v>0</v>
      </c>
      <c r="U26" s="32">
        <f t="shared" si="7"/>
        <v>0</v>
      </c>
      <c r="V26" s="32">
        <f t="shared" si="8"/>
        <v>0</v>
      </c>
    </row>
    <row r="27" spans="1:22" ht="40.35" customHeight="1" x14ac:dyDescent="0.25">
      <c r="A27" s="6">
        <v>23</v>
      </c>
      <c r="B27" s="89"/>
      <c r="C27" s="90"/>
      <c r="D27" s="90"/>
      <c r="E27" s="90"/>
      <c r="F27" s="90"/>
      <c r="G27" s="90"/>
      <c r="H27" s="91"/>
      <c r="I27" s="92"/>
      <c r="J27" s="93"/>
      <c r="K27" s="94"/>
      <c r="L27" s="57"/>
      <c r="M27" s="95"/>
      <c r="N27" s="96"/>
      <c r="O27" s="97"/>
      <c r="P27" s="70">
        <v>0</v>
      </c>
      <c r="Q27" s="107"/>
      <c r="R27" s="78"/>
      <c r="S27" s="58">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7"/>
      <c r="M28" s="56"/>
      <c r="N28" s="53"/>
      <c r="O28" s="54"/>
      <c r="P28" s="112">
        <v>0</v>
      </c>
      <c r="Q28" s="83"/>
      <c r="R28" s="77"/>
      <c r="S28" s="58">
        <f t="shared" si="5"/>
        <v>0</v>
      </c>
      <c r="T28" s="31">
        <f t="shared" si="6"/>
        <v>0</v>
      </c>
      <c r="U28" s="32">
        <f t="shared" si="7"/>
        <v>0</v>
      </c>
      <c r="V28" s="32">
        <f t="shared" si="8"/>
        <v>0</v>
      </c>
    </row>
    <row r="29" spans="1:22" ht="40.35" customHeight="1" x14ac:dyDescent="0.25">
      <c r="A29" s="6">
        <v>25</v>
      </c>
      <c r="B29" s="98"/>
      <c r="C29" s="99"/>
      <c r="D29" s="90"/>
      <c r="E29" s="99"/>
      <c r="F29" s="99"/>
      <c r="G29" s="99"/>
      <c r="H29" s="100"/>
      <c r="I29" s="101"/>
      <c r="J29" s="102"/>
      <c r="K29" s="94"/>
      <c r="L29" s="57"/>
      <c r="M29" s="95"/>
      <c r="N29" s="96"/>
      <c r="O29" s="97"/>
      <c r="P29" s="70">
        <v>0</v>
      </c>
      <c r="Q29" s="108"/>
      <c r="R29" s="78"/>
      <c r="S29" s="58">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7"/>
      <c r="M30" s="56"/>
      <c r="N30" s="53"/>
      <c r="O30" s="54"/>
      <c r="P30" s="112">
        <v>0</v>
      </c>
      <c r="Q30" s="109"/>
      <c r="R30" s="77"/>
      <c r="S30" s="58">
        <f t="shared" si="5"/>
        <v>0</v>
      </c>
      <c r="T30" s="31">
        <f t="shared" si="6"/>
        <v>0</v>
      </c>
      <c r="U30" s="32">
        <f t="shared" si="7"/>
        <v>0</v>
      </c>
      <c r="V30" s="32">
        <f t="shared" si="8"/>
        <v>0</v>
      </c>
    </row>
    <row r="31" spans="1:22" ht="40.35" customHeight="1" x14ac:dyDescent="0.25">
      <c r="A31" s="6">
        <v>27</v>
      </c>
      <c r="B31" s="89"/>
      <c r="C31" s="90"/>
      <c r="D31" s="90"/>
      <c r="E31" s="90"/>
      <c r="F31" s="90"/>
      <c r="G31" s="90"/>
      <c r="H31" s="91"/>
      <c r="I31" s="92"/>
      <c r="J31" s="93"/>
      <c r="K31" s="94"/>
      <c r="L31" s="57"/>
      <c r="M31" s="95"/>
      <c r="N31" s="96"/>
      <c r="O31" s="97"/>
      <c r="P31" s="70">
        <v>0</v>
      </c>
      <c r="Q31" s="108"/>
      <c r="R31" s="78"/>
      <c r="S31" s="58">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85"/>
      <c r="M32" s="56"/>
      <c r="N32" s="53"/>
      <c r="O32" s="54"/>
      <c r="P32" s="112">
        <v>0</v>
      </c>
      <c r="Q32" s="109"/>
      <c r="R32" s="86"/>
      <c r="S32" s="58">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8"/>
      <c r="N33" s="69"/>
      <c r="O33" s="70"/>
      <c r="P33" s="70">
        <v>0</v>
      </c>
      <c r="Q33" s="87"/>
      <c r="R33" s="76"/>
      <c r="S33" s="58">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7 S12:S33">
    <cfRule type="expression" dxfId="1" priority="273">
      <formula>M5&gt;G5</formula>
    </cfRule>
    <cfRule type="expression" priority="274">
      <formula>$M$5&gt;$G$5</formula>
    </cfRule>
  </conditionalFormatting>
  <conditionalFormatting sqref="S8:S11">
    <cfRule type="expression" dxfId="0" priority="1">
      <formula>M8&gt;G8</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2019-11-14T20:46:53Z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