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ocuments\RFQ\"/>
    </mc:Choice>
  </mc:AlternateContent>
  <xr:revisionPtr revIDLastSave="0" documentId="8_{99976A19-CC2B-4ACB-BE7C-9DBDA7213851}" xr6:coauthVersionLast="41" xr6:coauthVersionMax="41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0" i="4" l="1"/>
  <c r="T30" i="4"/>
  <c r="U30" i="4"/>
  <c r="V30" i="4"/>
  <c r="S31" i="4" l="1"/>
  <c r="T31" i="4"/>
  <c r="U31" i="4"/>
  <c r="V31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<sst xmlns="http://schemas.openxmlformats.org/spreadsheetml/2006/main" count="206" uniqueCount="86">
  <si>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</si>
  <si>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</si>
  <si>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</si>
  <si>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</si>
  <si>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</si>
  <si>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</si>
  <si>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</si>
  <si>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</si>
  <si>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</si>
  <si>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</si>
  <si>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</si>
  <si>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</si>
  <si>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</si>
  <si>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</si>
  <si>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</si>
  <si>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</si>
  <si>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</si>
  <si>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</si>
  <si>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</si>
  <si>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</si>
  <si>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</si>
  <si>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</si>
  <si>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</si>
  <si>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</si>
  <si>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</si>
  <si>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</si>
  <si>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</si>
  <si>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</si>
  <si>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</si>
  <si>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</si>
  <si>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</si>
  <si>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DOLC3216</t>
  </si>
  <si>
    <t>Install per attached site map</t>
  </si>
  <si>
    <t xml:space="preserve">DOLC1823 </t>
  </si>
  <si>
    <t xml:space="preserve">DOLC2727 </t>
  </si>
  <si>
    <t>Site contact EZ Auto License &amp; Title: Jim Austin, Business Manager, 253-875-7732, ezautolicense2@aol.com
Building Ownership/Contact is Bethel Station Group LLC managed by:
MK Properties PO BOX 997 Snoqualmie, WA 98065 425-888-2993 Dawn Hardley   Dawn@mkps.net</t>
  </si>
  <si>
    <t xml:space="preserve">DOLC3248 </t>
  </si>
  <si>
    <t xml:space="preserve">DOLC3249 </t>
  </si>
  <si>
    <t>DOLC2403</t>
  </si>
  <si>
    <t>Owner/Site Contact: Betty Hart BHart@vfs.dol.wa.gov 509-476-3362</t>
  </si>
  <si>
    <t xml:space="preserve">DOLC0620 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</si>
  <si>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</si>
  <si>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</si>
  <si>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DOLC3250 </t>
  </si>
  <si>
    <t>Office site contact: Cindy Lown 509-927-4177, CLown@vfs.dol.wa.gov
Building Ownership: Jeff Avery, Manager, 509-370-5400 Cell, 509-624-3777 Work</t>
  </si>
  <si>
    <t xml:space="preserve">DOLC3422 </t>
  </si>
  <si>
    <t xml:space="preserve">DOLC1403 </t>
  </si>
  <si>
    <t>DOLC2720</t>
  </si>
  <si>
    <t>DOLC2204</t>
  </si>
  <si>
    <t>Install per attached site map and LCON at the end of the new counter</t>
  </si>
  <si>
    <t>DOLD2704</t>
  </si>
  <si>
    <t>6402 S Yakima Ave, Suite C     Tacoma, WA 98408-4514</t>
  </si>
  <si>
    <t>Site contact: DOL Network Support 360-664-4904 dolisnettelsup@dol.wa.gov</t>
  </si>
  <si>
    <t>Install per site map (attached)</t>
  </si>
  <si>
    <t>North Spokane Auto Licensing - 10208 N Division, Ste 109, Spokane 99218-1569</t>
  </si>
  <si>
    <t>Site contact: Diane Skocilich,DSkocilich@vfs.dol.wa.gov, Ph 509-464-2294, Cell 509-220-4004
Building Ownership:Lakeshore Investment Corporation - Kiemle Hagood, Kevin Guthrie 509-755-7528.  kevin.guthrie@khco.com</t>
  </si>
  <si>
    <t>South Hill Auto Licensing - 2727 South Mount Vernon St, Ste 3B, Spokane 99223-4849</t>
  </si>
  <si>
    <t>Office site contact: Inga Clute, iclute@vfs.dol.wa.gov; Coletta Sass CSass@vfs.dol.wa.gov; Ph 509-534-6022 or 534-3078
Building Ownership: Vandervert Developments, Rick Bertholf - rbertholf@vandeververt.dev.com 509-465-3340</t>
  </si>
  <si>
    <t>Building Management:Safeway; Tenant coordinator is Rebecca at 208-395-4245. 
DOL Office Contact is Corry Cavin @360-459-7292</t>
  </si>
  <si>
    <t>Site Agency Contact is Angela Messmer @ 360-532-5912
Building Owner: DeCourcy Hoder Inc-2616 Sumner Ave Aberdeen, WA 98520  360-532-5912  licensing2616@comcast.net</t>
  </si>
  <si>
    <t>Building Ownership/Local Contact: Jill or Jena Beauchene   253-537-3112, parklandautolicensinginc@hotmail.com</t>
  </si>
  <si>
    <t>SPOKANE VALLEY LICENSING, INC - 9405 E. Sprague Ave               Spokane 99206-3661</t>
  </si>
  <si>
    <t>Kitsap Auto Licensing-                  3850 Kitsap Way, Ste 103, Bremerton, WA 98312-2463</t>
  </si>
  <si>
    <t>Office Contact:  Linda Klein          509-220-4813, autolicensing33@gmail.com
Building Ownership:
Bill Ryan, Property Manager,     509-755-7517, BillRyan@kiemlegagood.com</t>
  </si>
  <si>
    <t xml:space="preserve">Office Contact: Kari Colony          360-551-6204, KariColony@outlook.com or Aubrey Northrup 360-479-4793, KitsapAutoLicensing@hotmail.com
Building Ownership: Robert Mathwig 360-479-4137, RMathwig@aol.com </t>
  </si>
  <si>
    <t>EZ Auto License &amp; Title -             22225 Mountain Hwy E, Suite F, Spanaway 98387-7555</t>
  </si>
  <si>
    <t>HART AGENCY-                              1122 Main St,                             Oroville 98844-9467</t>
  </si>
  <si>
    <t>Heights Auto Licensing -                  2700 NE Andresen Rd A-6    Vancouver, WA 98661</t>
  </si>
  <si>
    <t>Site contact is Lisa Gunderson, LiGunderson@vfs.dol.wa.gov,   360-574-0086. 
Property management company, Skynate Property Management, Monica at 503-957-7598. Email is skynatpm@gmail.com.</t>
  </si>
  <si>
    <t>Kent Licensing Agency -                   331 Washington Ave S                  Kent 98032-5767</t>
  </si>
  <si>
    <t>Parkland Licensing Agency -              215 S Garfield St, Ste 1A          Tacoma, WA 98444</t>
  </si>
  <si>
    <t>Hoquiam Licensing Agency-           2616 Sumner Ave                      Aberdeen 98520-4319</t>
  </si>
  <si>
    <t>Lacey Auto Licensing-                    3520 Pacific Ave, #1                   Olympia 98501-2121</t>
  </si>
  <si>
    <t>Auto Licensing Plus LLC-                   328 N Sullivan Rd, Unit #7       Spokane Valley 99037-8542</t>
  </si>
  <si>
    <t>203 NW Main Ave                      Wilbur, WA 99185</t>
  </si>
  <si>
    <t xml:space="preserve">Site contact Jackie McLaughlin   509-647-5516  jackiem@odessaoffice.com 
building contact Lois Schmidt – 509-982-2291 </t>
  </si>
  <si>
    <t>EMDBLDG20</t>
  </si>
  <si>
    <t>20 Aviation Dr, Bldg 20A
Camp Murray, WA 98430</t>
  </si>
  <si>
    <t>Site contact: Richard Warner
253-512-7112
Richard.Warner@mil.wa.gov</t>
  </si>
  <si>
    <t>1G</t>
  </si>
  <si>
    <t>N/A</t>
  </si>
  <si>
    <t>The solution for this request if for Fixed Wireless only.</t>
  </si>
  <si>
    <t>The solution for this request is for Wireline Ethernet only.</t>
  </si>
  <si>
    <t>This site is schedule to move in July 2020 - WaTech will not accept TLA after June 30, 2020.</t>
  </si>
  <si>
    <t>Evaluation  Model for Solicitation Number N20-RFQ-021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</si>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</sst>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0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9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7" fontId="2" fillId="6" borderId="10" xfId="45" applyFill="1" applyBorder="1">
      <alignment horizontal="left" vertical="top" wrapText="1"/>
    </xf>
    <xf numFmtId="7" fontId="2" fillId="6" borderId="42" xfId="1" applyNumberFormat="1" applyFont="1" applyFill="1" applyBorder="1" applyAlignment="1">
      <alignment horizontal="left" vertical="top" wrapText="1"/>
    </xf>
    <xf numFmtId="7" fontId="2" fillId="6" borderId="33" xfId="44" applyFill="1" applyBorder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7" fontId="2" fillId="42" borderId="33" xfId="47" applyFill="1" applyBorder="1">
      <alignment horizontal="left" vertical="top" wrapText="1"/>
    </xf>
    <xf numFmtId="7" fontId="2" fillId="6" borderId="42" xfId="46" applyFill="1" applyBorder="1" applyAlignment="1">
      <alignment horizontal="left" vertical="top" wrapText="1"/>
    </xf>
    <xf numFmtId="7" fontId="2" fillId="6" borderId="42" xfId="46" applyFill="1" applyBorder="1" applyAlignment="1">
      <alignment vertical="top" wrapText="1"/>
    </xf>
    <xf numFmtId="7" fontId="2" fillId="2" borderId="10" xfId="45" applyFill="1" applyBorder="1">
      <alignment horizontal="left" vertical="top" wrapText="1"/>
    </xf>
    <xf numFmtId="7" fontId="2" fillId="39" borderId="33" xfId="44" applyFill="1" applyBorder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C16" zoomScale="50" zoomScaleNormal="50" workbookViewId="0">
      <selection activeCell="Q22" sqref="Q22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51" style="2" customWidth="1"/>
    <col min="12" max="12" width="3.7265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52.9" customHeight="1" thickBot="1" x14ac:dyDescent="0.4">
      <c r="A1" s="120" t="s">
        <v>84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S1" s="5"/>
      <c r="T1" s="5"/>
    </row>
    <row r="2" spans="1:22" ht="34.9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21" t="s">
        <v>30</v>
      </c>
      <c r="N2" s="122"/>
      <c r="O2" s="122"/>
      <c r="P2" s="122"/>
      <c r="Q2" s="78"/>
      <c r="R2" s="82"/>
      <c r="S2" s="11"/>
      <c r="T2" s="11"/>
    </row>
    <row r="3" spans="1:22" s="17" customFormat="1" ht="61.9" customHeight="1" thickBot="1" x14ac:dyDescent="0.4">
      <c r="A3" s="12"/>
      <c r="B3" s="13"/>
      <c r="C3" s="14"/>
      <c r="D3" s="14"/>
      <c r="E3" s="14"/>
      <c r="F3" s="14"/>
      <c r="G3" s="14"/>
      <c r="H3" s="14"/>
      <c r="I3" s="127" t="s">
        <v>15</v>
      </c>
      <c r="J3" s="128"/>
      <c r="K3" s="15"/>
      <c r="L3" s="16"/>
      <c r="M3" s="123"/>
      <c r="N3" s="124"/>
      <c r="O3" s="124"/>
      <c r="P3" s="124"/>
      <c r="Q3" s="125" t="s">
        <v>28</v>
      </c>
      <c r="R3" s="126"/>
      <c r="S3" s="129" t="s">
        <v>21</v>
      </c>
      <c r="T3" s="129"/>
      <c r="U3" s="129"/>
      <c r="V3" s="129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61" t="s">
        <v>6</v>
      </c>
      <c r="C5" s="62" t="s">
        <v>7</v>
      </c>
      <c r="D5" s="62" t="s">
        <v>8</v>
      </c>
      <c r="E5" s="62" t="s">
        <v>0</v>
      </c>
      <c r="F5" s="62" t="s">
        <v>9</v>
      </c>
      <c r="G5" s="62">
        <v>120</v>
      </c>
      <c r="H5" s="63" t="s">
        <v>10</v>
      </c>
      <c r="I5" s="64">
        <v>10</v>
      </c>
      <c r="J5" s="65">
        <v>90</v>
      </c>
      <c r="K5" s="66" t="s">
        <v>13</v>
      </c>
      <c r="L5" s="10"/>
      <c r="M5" s="70">
        <v>20</v>
      </c>
      <c r="N5" s="71" t="s">
        <v>12</v>
      </c>
      <c r="O5" s="72">
        <v>500</v>
      </c>
      <c r="P5" s="72">
        <v>1000</v>
      </c>
      <c r="Q5" s="73">
        <v>1000</v>
      </c>
      <c r="R5" s="74">
        <v>1800</v>
      </c>
      <c r="S5" s="28">
        <f t="shared" ref="S5:S20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108.5" x14ac:dyDescent="0.35">
      <c r="A6" s="6">
        <v>2</v>
      </c>
      <c r="B6" s="33" t="s">
        <v>31</v>
      </c>
      <c r="C6" s="49" t="s">
        <v>61</v>
      </c>
      <c r="D6" s="49" t="s">
        <v>63</v>
      </c>
      <c r="E6" s="34" t="s">
        <v>32</v>
      </c>
      <c r="F6" s="34" t="s">
        <v>9</v>
      </c>
      <c r="G6" s="34">
        <v>150</v>
      </c>
      <c r="H6" s="35" t="s">
        <v>10</v>
      </c>
      <c r="I6" s="39">
        <v>5</v>
      </c>
      <c r="J6" s="36">
        <v>95</v>
      </c>
      <c r="K6" s="37"/>
      <c r="L6" s="10"/>
      <c r="M6" s="96" t="s">
        <v>85</v>
      </c>
      <c r="N6" s="96" t="s">
        <v>85</v>
      </c>
      <c r="O6" s="96" t="s">
        <v>85</v>
      </c>
      <c r="P6" s="96" t="s">
        <v>85</v>
      </c>
      <c r="Q6" s="96" t="s">
        <v>85</v>
      </c>
      <c r="R6" s="96" t="s">
        <v>85</v>
      </c>
      <c r="S6" s="58" t="str">
        <f t="shared" si="0"/>
        <v>No bid</v>
      </c>
      <c r="T6" s="31" t="e">
        <f t="shared" ref="T6:T20" si="2">24*O6+P6</f>
        <v>#VALUE!</v>
      </c>
      <c r="U6" s="32">
        <f t="shared" ref="U6:U20" si="3">I6</f>
        <v>5</v>
      </c>
      <c r="V6" s="32">
        <f t="shared" ref="V6:V20" si="4">J6</f>
        <v>95</v>
      </c>
    </row>
    <row r="7" spans="1:22" ht="147.75" customHeight="1" x14ac:dyDescent="0.35">
      <c r="A7" s="6">
        <v>3</v>
      </c>
      <c r="B7" s="40" t="s">
        <v>33</v>
      </c>
      <c r="C7" s="98" t="s">
        <v>62</v>
      </c>
      <c r="D7" s="98" t="s">
        <v>64</v>
      </c>
      <c r="E7" s="41" t="s">
        <v>32</v>
      </c>
      <c r="F7" s="41" t="s">
        <v>9</v>
      </c>
      <c r="G7" s="41">
        <v>150</v>
      </c>
      <c r="H7" s="42" t="s">
        <v>10</v>
      </c>
      <c r="I7" s="43">
        <v>5</v>
      </c>
      <c r="J7" s="44">
        <v>95</v>
      </c>
      <c r="K7" s="45"/>
      <c r="L7" s="10"/>
      <c r="M7" s="67" t="s">
        <v>85</v>
      </c>
      <c r="N7" s="67" t="s">
        <v>85</v>
      </c>
      <c r="O7" s="67" t="s">
        <v>85</v>
      </c>
      <c r="P7" s="67" t="s">
        <v>85</v>
      </c>
      <c r="Q7" s="67" t="s">
        <v>85</v>
      </c>
      <c r="R7" s="67" t="s">
        <v>85</v>
      </c>
      <c r="S7" s="59" t="str">
        <f t="shared" si="0"/>
        <v>No bid</v>
      </c>
      <c r="T7" s="31" t="e">
        <f t="shared" si="2"/>
        <v>#VALUE!</v>
      </c>
      <c r="U7" s="32">
        <f t="shared" si="3"/>
        <v>5</v>
      </c>
      <c r="V7" s="32">
        <f t="shared" si="4"/>
        <v>95</v>
      </c>
    </row>
    <row r="8" spans="1:22" ht="170.5" x14ac:dyDescent="0.35">
      <c r="A8" s="6">
        <v>4</v>
      </c>
      <c r="B8" s="48" t="s">
        <v>34</v>
      </c>
      <c r="C8" s="49" t="s">
        <v>65</v>
      </c>
      <c r="D8" s="49" t="s">
        <v>35</v>
      </c>
      <c r="E8" s="49" t="s">
        <v>32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56">
        <v>120</v>
      </c>
      <c r="N8" s="54" t="s">
        <v>12</v>
      </c>
      <c r="O8" s="55">
        <v>603</v>
      </c>
      <c r="P8" s="97">
        <v>500</v>
      </c>
      <c r="Q8" s="60">
        <v>850.5</v>
      </c>
      <c r="R8" s="76">
        <v>1197</v>
      </c>
      <c r="S8" s="58">
        <f t="shared" si="0"/>
        <v>120</v>
      </c>
      <c r="T8" s="31">
        <f t="shared" si="2"/>
        <v>14972</v>
      </c>
      <c r="U8" s="32">
        <f t="shared" si="3"/>
        <v>5</v>
      </c>
      <c r="V8" s="32">
        <f t="shared" si="4"/>
        <v>95</v>
      </c>
    </row>
    <row r="9" spans="1:22" ht="132.75" customHeight="1" x14ac:dyDescent="0.35">
      <c r="A9" s="6">
        <v>5</v>
      </c>
      <c r="B9" s="83" t="s">
        <v>36</v>
      </c>
      <c r="C9" s="91" t="s">
        <v>54</v>
      </c>
      <c r="D9" s="91" t="s">
        <v>55</v>
      </c>
      <c r="E9" s="84" t="s">
        <v>32</v>
      </c>
      <c r="F9" s="84" t="s">
        <v>9</v>
      </c>
      <c r="G9" s="84">
        <v>150</v>
      </c>
      <c r="H9" s="85" t="s">
        <v>10</v>
      </c>
      <c r="I9" s="86">
        <v>5</v>
      </c>
      <c r="J9" s="87">
        <v>95</v>
      </c>
      <c r="K9" s="88"/>
      <c r="L9" s="10"/>
      <c r="M9" s="89" t="s">
        <v>85</v>
      </c>
      <c r="N9" s="89" t="s">
        <v>85</v>
      </c>
      <c r="O9" s="89" t="s">
        <v>85</v>
      </c>
      <c r="P9" s="89" t="s">
        <v>85</v>
      </c>
      <c r="Q9" s="89" t="s">
        <v>85</v>
      </c>
      <c r="R9" s="89" t="s">
        <v>85</v>
      </c>
      <c r="S9" s="58" t="str">
        <f t="shared" si="0"/>
        <v>No bid</v>
      </c>
      <c r="T9" s="31" t="e">
        <f t="shared" si="2"/>
        <v>#VALUE!</v>
      </c>
      <c r="U9" s="32">
        <f t="shared" si="3"/>
        <v>5</v>
      </c>
      <c r="V9" s="32">
        <f t="shared" si="4"/>
        <v>95</v>
      </c>
    </row>
    <row r="10" spans="1:22" ht="129.75" customHeight="1" x14ac:dyDescent="0.35">
      <c r="A10" s="6">
        <v>6</v>
      </c>
      <c r="B10" s="48" t="s">
        <v>37</v>
      </c>
      <c r="C10" s="49" t="s">
        <v>56</v>
      </c>
      <c r="D10" s="49" t="s">
        <v>57</v>
      </c>
      <c r="E10" s="49" t="s">
        <v>32</v>
      </c>
      <c r="F10" s="49" t="s">
        <v>9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56">
        <v>120</v>
      </c>
      <c r="N10" s="54" t="s">
        <v>12</v>
      </c>
      <c r="O10" s="55">
        <v>603</v>
      </c>
      <c r="P10" s="97">
        <v>500</v>
      </c>
      <c r="Q10" s="77">
        <v>850</v>
      </c>
      <c r="R10" s="76">
        <v>1197</v>
      </c>
      <c r="S10" s="58">
        <f t="shared" si="0"/>
        <v>120</v>
      </c>
      <c r="T10" s="31">
        <f t="shared" si="2"/>
        <v>14972</v>
      </c>
      <c r="U10" s="32">
        <f t="shared" si="3"/>
        <v>5</v>
      </c>
      <c r="V10" s="32">
        <f t="shared" si="4"/>
        <v>95</v>
      </c>
    </row>
    <row r="11" spans="1:22" ht="46.5" x14ac:dyDescent="0.35">
      <c r="A11" s="6">
        <v>7</v>
      </c>
      <c r="B11" s="83" t="s">
        <v>38</v>
      </c>
      <c r="C11" s="91" t="s">
        <v>66</v>
      </c>
      <c r="D11" s="91" t="s">
        <v>39</v>
      </c>
      <c r="E11" s="84" t="s">
        <v>32</v>
      </c>
      <c r="F11" s="84" t="s">
        <v>9</v>
      </c>
      <c r="G11" s="84">
        <v>150</v>
      </c>
      <c r="H11" s="85" t="s">
        <v>10</v>
      </c>
      <c r="I11" s="86">
        <v>5</v>
      </c>
      <c r="J11" s="87">
        <v>95</v>
      </c>
      <c r="K11" s="88"/>
      <c r="L11" s="10"/>
      <c r="M11" s="89" t="s">
        <v>85</v>
      </c>
      <c r="N11" s="89" t="s">
        <v>85</v>
      </c>
      <c r="O11" s="89" t="s">
        <v>85</v>
      </c>
      <c r="P11" s="89" t="s">
        <v>85</v>
      </c>
      <c r="Q11" s="89" t="s">
        <v>85</v>
      </c>
      <c r="R11" s="89" t="s">
        <v>85</v>
      </c>
      <c r="S11" s="58" t="str">
        <f t="shared" si="0"/>
        <v>No bid</v>
      </c>
      <c r="T11" s="31" t="e">
        <f t="shared" si="2"/>
        <v>#VALUE!</v>
      </c>
      <c r="U11" s="32">
        <f t="shared" si="3"/>
        <v>5</v>
      </c>
      <c r="V11" s="32">
        <f t="shared" si="4"/>
        <v>95</v>
      </c>
    </row>
    <row r="12" spans="1:22" ht="108.5" x14ac:dyDescent="0.35">
      <c r="A12" s="6">
        <v>8</v>
      </c>
      <c r="B12" s="33" t="s">
        <v>40</v>
      </c>
      <c r="C12" s="49" t="s">
        <v>67</v>
      </c>
      <c r="D12" s="49" t="s">
        <v>68</v>
      </c>
      <c r="E12" s="34" t="s">
        <v>32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/>
      <c r="L12" s="10"/>
      <c r="M12" s="56" t="s">
        <v>85</v>
      </c>
      <c r="N12" s="56" t="s">
        <v>85</v>
      </c>
      <c r="O12" s="56" t="s">
        <v>85</v>
      </c>
      <c r="P12" s="56" t="s">
        <v>85</v>
      </c>
      <c r="Q12" s="56" t="s">
        <v>85</v>
      </c>
      <c r="R12" s="56" t="s">
        <v>85</v>
      </c>
      <c r="S12" s="58" t="str">
        <f t="shared" si="0"/>
        <v>No bid</v>
      </c>
      <c r="T12" s="31" t="e">
        <f t="shared" si="2"/>
        <v>#VALUE!</v>
      </c>
      <c r="U12" s="32">
        <f t="shared" si="3"/>
        <v>5</v>
      </c>
      <c r="V12" s="32">
        <f t="shared" si="4"/>
        <v>95</v>
      </c>
    </row>
    <row r="13" spans="1:22" ht="124" x14ac:dyDescent="0.35">
      <c r="A13" s="6">
        <v>9</v>
      </c>
      <c r="B13" s="83" t="s">
        <v>41</v>
      </c>
      <c r="C13" s="91" t="s">
        <v>69</v>
      </c>
      <c r="D13" s="91" t="s">
        <v>42</v>
      </c>
      <c r="E13" s="84" t="s">
        <v>32</v>
      </c>
      <c r="F13" s="84" t="s">
        <v>9</v>
      </c>
      <c r="G13" s="84">
        <v>150</v>
      </c>
      <c r="H13" s="85" t="s">
        <v>10</v>
      </c>
      <c r="I13" s="86">
        <v>5</v>
      </c>
      <c r="J13" s="87">
        <v>95</v>
      </c>
      <c r="K13" s="88"/>
      <c r="L13" s="10"/>
      <c r="M13" s="89" t="s">
        <v>85</v>
      </c>
      <c r="N13" s="89" t="s">
        <v>85</v>
      </c>
      <c r="O13" s="89" t="s">
        <v>85</v>
      </c>
      <c r="P13" s="89" t="s">
        <v>85</v>
      </c>
      <c r="Q13" s="89" t="s">
        <v>85</v>
      </c>
      <c r="R13" s="89" t="s">
        <v>85</v>
      </c>
      <c r="S13" s="58" t="str">
        <f t="shared" si="0"/>
        <v>No bid</v>
      </c>
      <c r="T13" s="31" t="e">
        <f t="shared" si="2"/>
        <v>#VALUE!</v>
      </c>
      <c r="U13" s="32">
        <f t="shared" si="3"/>
        <v>5</v>
      </c>
      <c r="V13" s="32">
        <f t="shared" si="4"/>
        <v>95</v>
      </c>
    </row>
    <row r="14" spans="1:22" ht="77.5" x14ac:dyDescent="0.35">
      <c r="A14" s="6">
        <v>10</v>
      </c>
      <c r="B14" s="33" t="s">
        <v>43</v>
      </c>
      <c r="C14" s="49" t="s">
        <v>73</v>
      </c>
      <c r="D14" s="49" t="s">
        <v>44</v>
      </c>
      <c r="E14" s="34" t="s">
        <v>32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6">
        <v>120</v>
      </c>
      <c r="N14" s="54" t="s">
        <v>12</v>
      </c>
      <c r="O14" s="55">
        <v>603</v>
      </c>
      <c r="P14" s="97">
        <v>500</v>
      </c>
      <c r="Q14" s="60">
        <v>850</v>
      </c>
      <c r="R14" s="76">
        <v>1197</v>
      </c>
      <c r="S14" s="58">
        <f t="shared" si="0"/>
        <v>120</v>
      </c>
      <c r="T14" s="31">
        <f t="shared" si="2"/>
        <v>14972</v>
      </c>
      <c r="U14" s="32">
        <f t="shared" si="3"/>
        <v>5</v>
      </c>
      <c r="V14" s="32">
        <f t="shared" si="4"/>
        <v>95</v>
      </c>
    </row>
    <row r="15" spans="1:22" ht="77.5" x14ac:dyDescent="0.35">
      <c r="A15" s="6">
        <v>11</v>
      </c>
      <c r="B15" s="90" t="s">
        <v>45</v>
      </c>
      <c r="C15" s="91" t="s">
        <v>72</v>
      </c>
      <c r="D15" s="91" t="s">
        <v>58</v>
      </c>
      <c r="E15" s="91" t="s">
        <v>32</v>
      </c>
      <c r="F15" s="91" t="s">
        <v>9</v>
      </c>
      <c r="G15" s="91">
        <v>150</v>
      </c>
      <c r="H15" s="92" t="s">
        <v>10</v>
      </c>
      <c r="I15" s="93">
        <v>5</v>
      </c>
      <c r="J15" s="94">
        <v>95</v>
      </c>
      <c r="K15" s="88"/>
      <c r="L15" s="10"/>
      <c r="M15" s="89" t="s">
        <v>85</v>
      </c>
      <c r="N15" s="89" t="s">
        <v>85</v>
      </c>
      <c r="O15" s="89" t="s">
        <v>85</v>
      </c>
      <c r="P15" s="89" t="s">
        <v>85</v>
      </c>
      <c r="Q15" s="89" t="s">
        <v>85</v>
      </c>
      <c r="R15" s="89" t="s">
        <v>85</v>
      </c>
      <c r="S15" s="58" t="str">
        <f t="shared" si="0"/>
        <v>No bid</v>
      </c>
      <c r="T15" s="31" t="e">
        <f t="shared" si="2"/>
        <v>#VALUE!</v>
      </c>
      <c r="U15" s="32">
        <f t="shared" si="3"/>
        <v>5</v>
      </c>
      <c r="V15" s="32">
        <f t="shared" si="4"/>
        <v>95</v>
      </c>
    </row>
    <row r="16" spans="1:22" ht="93" x14ac:dyDescent="0.35">
      <c r="A16" s="6">
        <v>12</v>
      </c>
      <c r="B16" s="33" t="s">
        <v>46</v>
      </c>
      <c r="C16" s="49" t="s">
        <v>71</v>
      </c>
      <c r="D16" s="49" t="s">
        <v>59</v>
      </c>
      <c r="E16" s="34" t="s">
        <v>32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6" t="s">
        <v>85</v>
      </c>
      <c r="N16" s="56" t="s">
        <v>85</v>
      </c>
      <c r="O16" s="56" t="s">
        <v>85</v>
      </c>
      <c r="P16" s="56" t="s">
        <v>85</v>
      </c>
      <c r="Q16" s="56" t="s">
        <v>85</v>
      </c>
      <c r="R16" s="56" t="s">
        <v>85</v>
      </c>
      <c r="S16" s="58" t="str">
        <f t="shared" si="0"/>
        <v>No bid</v>
      </c>
      <c r="T16" s="31" t="e">
        <f t="shared" si="2"/>
        <v>#VALUE!</v>
      </c>
      <c r="U16" s="32">
        <f t="shared" si="3"/>
        <v>5</v>
      </c>
      <c r="V16" s="32">
        <f t="shared" si="4"/>
        <v>95</v>
      </c>
    </row>
    <row r="17" spans="1:22" ht="77.5" x14ac:dyDescent="0.35">
      <c r="A17" s="6">
        <v>13</v>
      </c>
      <c r="B17" s="99" t="s">
        <v>47</v>
      </c>
      <c r="C17" s="100" t="s">
        <v>70</v>
      </c>
      <c r="D17" s="100" t="s">
        <v>60</v>
      </c>
      <c r="E17" s="101" t="s">
        <v>32</v>
      </c>
      <c r="F17" s="101" t="s">
        <v>9</v>
      </c>
      <c r="G17" s="101">
        <v>150</v>
      </c>
      <c r="H17" s="102" t="s">
        <v>10</v>
      </c>
      <c r="I17" s="103">
        <v>5</v>
      </c>
      <c r="J17" s="104">
        <v>95</v>
      </c>
      <c r="K17" s="105"/>
      <c r="L17" s="10"/>
      <c r="M17" s="67">
        <v>150</v>
      </c>
      <c r="N17" s="68" t="s">
        <v>12</v>
      </c>
      <c r="O17" s="69">
        <v>603</v>
      </c>
      <c r="P17" s="106">
        <v>500</v>
      </c>
      <c r="Q17" s="107">
        <v>850</v>
      </c>
      <c r="R17" s="75">
        <v>1197</v>
      </c>
      <c r="S17" s="58">
        <f t="shared" si="0"/>
        <v>150</v>
      </c>
      <c r="T17" s="31">
        <f t="shared" si="2"/>
        <v>14972</v>
      </c>
      <c r="U17" s="32">
        <f t="shared" si="3"/>
        <v>5</v>
      </c>
      <c r="V17" s="32">
        <f t="shared" si="4"/>
        <v>95</v>
      </c>
    </row>
    <row r="18" spans="1:22" ht="77.5" x14ac:dyDescent="0.35">
      <c r="A18" s="6">
        <v>15</v>
      </c>
      <c r="B18" s="33" t="s">
        <v>48</v>
      </c>
      <c r="C18" s="34" t="s">
        <v>74</v>
      </c>
      <c r="D18" s="34" t="s">
        <v>75</v>
      </c>
      <c r="E18" s="34" t="s">
        <v>49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6" t="s">
        <v>85</v>
      </c>
      <c r="N18" s="56" t="s">
        <v>85</v>
      </c>
      <c r="O18" s="56" t="s">
        <v>85</v>
      </c>
      <c r="P18" s="56" t="s">
        <v>85</v>
      </c>
      <c r="Q18" s="56" t="s">
        <v>85</v>
      </c>
      <c r="R18" s="56" t="s">
        <v>85</v>
      </c>
      <c r="S18" s="58" t="str">
        <f t="shared" si="0"/>
        <v>No bid</v>
      </c>
      <c r="T18" s="31" t="e">
        <f t="shared" si="2"/>
        <v>#VALUE!</v>
      </c>
      <c r="U18" s="32">
        <f t="shared" si="3"/>
        <v>5</v>
      </c>
      <c r="V18" s="32">
        <f t="shared" si="4"/>
        <v>95</v>
      </c>
    </row>
    <row r="19" spans="1:22" ht="46.5" x14ac:dyDescent="0.35">
      <c r="A19" s="6">
        <v>16</v>
      </c>
      <c r="B19" s="99" t="s">
        <v>50</v>
      </c>
      <c r="C19" s="101" t="s">
        <v>51</v>
      </c>
      <c r="D19" s="101" t="s">
        <v>52</v>
      </c>
      <c r="E19" s="101" t="s">
        <v>53</v>
      </c>
      <c r="F19" s="101" t="s">
        <v>9</v>
      </c>
      <c r="G19" s="101">
        <v>150</v>
      </c>
      <c r="H19" s="102" t="s">
        <v>10</v>
      </c>
      <c r="I19" s="103">
        <v>5</v>
      </c>
      <c r="J19" s="104">
        <v>95</v>
      </c>
      <c r="K19" s="105" t="s">
        <v>83</v>
      </c>
      <c r="L19" s="10"/>
      <c r="M19" s="67" t="s">
        <v>85</v>
      </c>
      <c r="N19" s="67" t="s">
        <v>85</v>
      </c>
      <c r="O19" s="67" t="s">
        <v>85</v>
      </c>
      <c r="P19" s="67" t="s">
        <v>85</v>
      </c>
      <c r="Q19" s="67" t="s">
        <v>85</v>
      </c>
      <c r="R19" s="67" t="s">
        <v>85</v>
      </c>
      <c r="S19" s="58" t="str">
        <f t="shared" si="0"/>
        <v>No bid</v>
      </c>
      <c r="T19" s="31" t="e">
        <f t="shared" si="2"/>
        <v>#VALUE!</v>
      </c>
      <c r="U19" s="32">
        <f t="shared" si="3"/>
        <v>5</v>
      </c>
      <c r="V19" s="32">
        <f t="shared" si="4"/>
        <v>95</v>
      </c>
    </row>
    <row r="20" spans="1:22" ht="61.5" customHeight="1" x14ac:dyDescent="0.35">
      <c r="A20" s="6">
        <v>17</v>
      </c>
      <c r="B20" s="33" t="s">
        <v>76</v>
      </c>
      <c r="C20" s="34" t="s">
        <v>77</v>
      </c>
      <c r="D20" s="34" t="s">
        <v>78</v>
      </c>
      <c r="E20" s="34" t="s">
        <v>53</v>
      </c>
      <c r="F20" s="34" t="s">
        <v>9</v>
      </c>
      <c r="G20" s="34">
        <v>150</v>
      </c>
      <c r="H20" s="35" t="s">
        <v>79</v>
      </c>
      <c r="I20" s="39">
        <v>5</v>
      </c>
      <c r="J20" s="36">
        <v>95</v>
      </c>
      <c r="K20" s="37" t="s">
        <v>81</v>
      </c>
      <c r="L20" s="10"/>
      <c r="M20" s="56" t="s">
        <v>85</v>
      </c>
      <c r="N20" s="56" t="s">
        <v>85</v>
      </c>
      <c r="O20" s="56" t="s">
        <v>85</v>
      </c>
      <c r="P20" s="56" t="s">
        <v>85</v>
      </c>
      <c r="Q20" s="56" t="s">
        <v>85</v>
      </c>
      <c r="R20" s="117" t="s">
        <v>80</v>
      </c>
      <c r="S20" s="58" t="str">
        <f t="shared" si="0"/>
        <v>No bid</v>
      </c>
      <c r="T20" s="31" t="e">
        <f t="shared" si="2"/>
        <v>#VALUE!</v>
      </c>
      <c r="U20" s="32">
        <f t="shared" si="3"/>
        <v>5</v>
      </c>
      <c r="V20" s="32">
        <f t="shared" si="4"/>
        <v>95</v>
      </c>
    </row>
    <row r="21" spans="1:22" ht="50.25" customHeight="1" x14ac:dyDescent="0.35">
      <c r="A21" s="6">
        <v>18</v>
      </c>
      <c r="B21" s="99" t="s">
        <v>76</v>
      </c>
      <c r="C21" s="101" t="s">
        <v>77</v>
      </c>
      <c r="D21" s="101" t="s">
        <v>78</v>
      </c>
      <c r="E21" s="101" t="s">
        <v>53</v>
      </c>
      <c r="F21" s="101" t="s">
        <v>9</v>
      </c>
      <c r="G21" s="101">
        <v>150</v>
      </c>
      <c r="H21" s="102" t="s">
        <v>79</v>
      </c>
      <c r="I21" s="103">
        <v>5</v>
      </c>
      <c r="J21" s="104">
        <v>95</v>
      </c>
      <c r="K21" s="105" t="s">
        <v>82</v>
      </c>
      <c r="L21" s="10"/>
      <c r="M21" s="67">
        <v>150</v>
      </c>
      <c r="N21" s="68" t="s">
        <v>12</v>
      </c>
      <c r="O21" s="69">
        <v>957.6</v>
      </c>
      <c r="P21" s="69">
        <v>500</v>
      </c>
      <c r="Q21" s="107" t="s">
        <v>85</v>
      </c>
      <c r="R21" s="113" t="s">
        <v>80</v>
      </c>
      <c r="S21" s="58">
        <f t="shared" ref="S21:S29" si="5">IF(ISBLANK(M21),G21,M21)</f>
        <v>150</v>
      </c>
      <c r="T21" s="31">
        <f t="shared" ref="T21:T29" si="6">24*O21+P21</f>
        <v>23482.400000000001</v>
      </c>
      <c r="U21" s="32">
        <f t="shared" ref="U21:U29" si="7">I21</f>
        <v>5</v>
      </c>
      <c r="V21" s="32">
        <f t="shared" ref="V21:V29" si="8">J21</f>
        <v>95</v>
      </c>
    </row>
    <row r="22" spans="1:22" ht="40.15" customHeight="1" x14ac:dyDescent="0.35">
      <c r="A22" s="6">
        <v>19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6"/>
      <c r="N22" s="54"/>
      <c r="O22" s="55"/>
      <c r="P22" s="116">
        <v>0</v>
      </c>
      <c r="Q22" s="60"/>
      <c r="R22" s="118"/>
      <c r="S22" s="59">
        <f t="shared" si="5"/>
        <v>0</v>
      </c>
      <c r="T22" s="31">
        <f t="shared" si="6"/>
        <v>0</v>
      </c>
      <c r="U22" s="32">
        <f t="shared" si="7"/>
        <v>0</v>
      </c>
      <c r="V22" s="32">
        <f t="shared" si="8"/>
        <v>0</v>
      </c>
    </row>
    <row r="23" spans="1:22" ht="40.15" customHeight="1" x14ac:dyDescent="0.35">
      <c r="A23" s="6">
        <v>20</v>
      </c>
      <c r="B23" s="99"/>
      <c r="C23" s="101"/>
      <c r="D23" s="101"/>
      <c r="E23" s="101"/>
      <c r="F23" s="101"/>
      <c r="G23" s="101"/>
      <c r="H23" s="102"/>
      <c r="I23" s="103"/>
      <c r="J23" s="104"/>
      <c r="K23" s="105"/>
      <c r="L23" s="10"/>
      <c r="M23" s="67"/>
      <c r="N23" s="68"/>
      <c r="O23" s="69"/>
      <c r="P23" s="69">
        <v>0</v>
      </c>
      <c r="Q23" s="107"/>
      <c r="R23" s="108"/>
      <c r="S23" s="58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40.15" customHeight="1" x14ac:dyDescent="0.35">
      <c r="A24" s="6">
        <v>21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6"/>
      <c r="N24" s="54"/>
      <c r="O24" s="55"/>
      <c r="P24" s="116">
        <v>0</v>
      </c>
      <c r="Q24" s="60"/>
      <c r="R24" s="76"/>
      <c r="S24" s="58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35">
      <c r="A25" s="6">
        <v>22</v>
      </c>
      <c r="B25" s="99"/>
      <c r="C25" s="101"/>
      <c r="D25" s="101"/>
      <c r="E25" s="101"/>
      <c r="F25" s="101"/>
      <c r="G25" s="101"/>
      <c r="H25" s="102"/>
      <c r="I25" s="103"/>
      <c r="J25" s="104"/>
      <c r="K25" s="105"/>
      <c r="L25" s="57"/>
      <c r="M25" s="67"/>
      <c r="N25" s="68"/>
      <c r="O25" s="69"/>
      <c r="P25" s="69">
        <v>0</v>
      </c>
      <c r="Q25" s="114"/>
      <c r="R25" s="108"/>
      <c r="S25" s="58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35">
      <c r="A26" s="6">
        <v>23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57"/>
      <c r="M26" s="56"/>
      <c r="N26" s="54"/>
      <c r="O26" s="55"/>
      <c r="P26" s="116">
        <v>0</v>
      </c>
      <c r="Q26" s="119"/>
      <c r="R26" s="76"/>
      <c r="S26" s="58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35">
      <c r="A27" s="6">
        <v>24</v>
      </c>
      <c r="B27" s="109"/>
      <c r="C27" s="100"/>
      <c r="D27" s="101"/>
      <c r="E27" s="100"/>
      <c r="F27" s="100"/>
      <c r="G27" s="100"/>
      <c r="H27" s="110"/>
      <c r="I27" s="111"/>
      <c r="J27" s="112"/>
      <c r="K27" s="105"/>
      <c r="L27" s="57"/>
      <c r="M27" s="67"/>
      <c r="N27" s="68"/>
      <c r="O27" s="69"/>
      <c r="P27" s="69">
        <v>0</v>
      </c>
      <c r="Q27" s="115"/>
      <c r="R27" s="108"/>
      <c r="S27" s="58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35">
      <c r="A28" s="6">
        <v>25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7"/>
      <c r="M28" s="56"/>
      <c r="N28" s="54"/>
      <c r="O28" s="55"/>
      <c r="P28" s="116">
        <v>0</v>
      </c>
      <c r="Q28" s="95"/>
      <c r="R28" s="76"/>
      <c r="S28" s="58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35">
      <c r="A29" s="6">
        <v>26</v>
      </c>
      <c r="B29" s="99"/>
      <c r="C29" s="101"/>
      <c r="D29" s="101"/>
      <c r="E29" s="101"/>
      <c r="F29" s="101"/>
      <c r="G29" s="101"/>
      <c r="H29" s="102"/>
      <c r="I29" s="103"/>
      <c r="J29" s="104"/>
      <c r="K29" s="105"/>
      <c r="L29" s="57"/>
      <c r="M29" s="67"/>
      <c r="N29" s="68"/>
      <c r="O29" s="69"/>
      <c r="P29" s="69">
        <v>0</v>
      </c>
      <c r="Q29" s="115"/>
      <c r="R29" s="108"/>
      <c r="S29" s="58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35">
      <c r="A30" s="6">
        <v>27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79"/>
      <c r="M30" s="56"/>
      <c r="N30" s="54"/>
      <c r="O30" s="55"/>
      <c r="P30" s="116">
        <v>0</v>
      </c>
      <c r="Q30" s="95"/>
      <c r="R30" s="80"/>
      <c r="S30" s="58">
        <f t="shared" ref="S30" si="9">IF(ISBLANK(M30),G30,M30)</f>
        <v>0</v>
      </c>
      <c r="T30" s="31">
        <f t="shared" ref="T30" si="10">24*O30+P30</f>
        <v>0</v>
      </c>
      <c r="U30" s="32">
        <f t="shared" ref="U30" si="11">I30</f>
        <v>0</v>
      </c>
      <c r="V30" s="32">
        <f t="shared" ref="V30" si="12">J30</f>
        <v>0</v>
      </c>
    </row>
    <row r="31" spans="1:22" ht="40.15" customHeight="1" x14ac:dyDescent="0.35">
      <c r="A31" s="6">
        <v>28</v>
      </c>
      <c r="B31" s="99"/>
      <c r="C31" s="101"/>
      <c r="D31" s="101"/>
      <c r="E31" s="101"/>
      <c r="F31" s="101"/>
      <c r="G31" s="101"/>
      <c r="H31" s="102"/>
      <c r="I31" s="99"/>
      <c r="J31" s="104"/>
      <c r="K31" s="105"/>
      <c r="L31" s="10"/>
      <c r="M31" s="67"/>
      <c r="N31" s="68"/>
      <c r="O31" s="69"/>
      <c r="P31" s="69">
        <v>0</v>
      </c>
      <c r="Q31" s="81"/>
      <c r="R31" s="75"/>
      <c r="S31" s="58">
        <f t="shared" ref="S31" si="13">IF(ISBLANK(M31),G31,M31)</f>
        <v>0</v>
      </c>
      <c r="T31" s="31">
        <f t="shared" ref="T31" si="14">24*O31+P31</f>
        <v>0</v>
      </c>
      <c r="U31" s="32">
        <f t="shared" ref="U31" si="15">I31</f>
        <v>0</v>
      </c>
      <c r="V31" s="32">
        <f t="shared" ref="V31" si="16">J31</f>
        <v>0</v>
      </c>
    </row>
    <row r="32" spans="1:22" x14ac:dyDescent="0.35">
      <c r="S32" s="1"/>
      <c r="T32" s="1"/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1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8 P10 P14 P17 P21:P31" xr:uid="{00000000-0002-0000-0000-000001000000}">
      <formula1>0</formula1>
      <formula2>1000000</formula2>
    </dataValidation>
    <dataValidation type="list" allowBlank="1" showInputMessage="1" showErrorMessage="1" sqref="N8 N10 N14 N17 N21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EE335E-7D6F-476C-84C7-3DE3EAF508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CDC7E1-F5D3-460E-B921-B19B46939F31}">
  <ds:schemaRefs>
    <ds:schemaRef ds:uri="7d544bdc-a7fa-4516-973e-3ad2926cbdd1"/>
    <ds:schemaRef ds:uri="http://schemas.microsoft.com/sharepoint/v3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CC93684A-60E3-4770-97F4-EA2BFC2CA0C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2019-12-05T19:43:58Z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