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9CF30573-DC06-4528-87B8-1710AC8ABF33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6" i="4" l="1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<sst xmlns="http://schemas.openxmlformats.org/spreadsheetml/2006/main" count="199" uniqueCount="103">
  <si>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</si>
  <si>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</si>
  <si>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</si>
  <si>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</si>
  <si>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</si>
  <si>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</si>
  <si>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</si>
  <si>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</si>
  <si>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</si>
  <si>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</si>
  <si>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</si>
  <si>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</si>
  <si>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</si>
  <si>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</si>
  <si>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</si>
  <si>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</si>
  <si>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</si>
  <si>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</si>
  <si>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</si>
  <si>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</si>
  <si>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</si>
  <si>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</si>
  <si>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</si>
  <si>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</si>
  <si>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</si>
  <si>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</si>
  <si>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</si>
  <si>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</si>
  <si>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</si>
  <si>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</si>
  <si>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</si>
  <si>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Must be 1600-byte MTU minimum- Copper Handoff</t>
  </si>
  <si>
    <t>1000M</t>
  </si>
  <si>
    <t>NO</t>
  </si>
  <si>
    <t>Circuits to be installed at the building telco  demarc.</t>
  </si>
  <si>
    <t>Site / Owner contact : Michael F. Geiger 360-534-0602 mike.geiger@wsp.wa.gov</t>
  </si>
  <si>
    <t>6403 W Rowand Rd                    Spokane, WA 99224-5300</t>
  </si>
  <si>
    <t>WSP3202</t>
  </si>
  <si>
    <t>Must be 1600-byte MTU minimum - Copper Handoff</t>
  </si>
  <si>
    <t>100M</t>
  </si>
  <si>
    <t>Site / Owner contact :             Michael F. Geiger 360- 534-0602 mike.geiger@wsp.wa.gov</t>
  </si>
  <si>
    <t>WSP1704</t>
  </si>
  <si>
    <t>(WSP15 DX Scale House)                  Falling Springs Road                       Pomeroy, WA 99347</t>
  </si>
  <si>
    <t>WSP1201</t>
  </si>
  <si>
    <t>Site contact : Michael F. Geiger    360-534-0602 mike.geiger@wsp.wa.gov
Building contact:Karen Kooney    509-684-7189 knooney@fs.fed.us</t>
  </si>
  <si>
    <t>751 S. Main                                       Colville, WA 99114-2507</t>
  </si>
  <si>
    <t>WSP1001</t>
  </si>
  <si>
    <t>Site Contact:  Michael F. Geiger     360-534-0602 mike.geiger@wsp.wa.gov
Building owned by WSDOT, Contact; David Yoon  WSDOT</t>
  </si>
  <si>
    <t xml:space="preserve">WSP0501 </t>
  </si>
  <si>
    <t>Plymouth Scale house - 
I-82 WB Milepost 132</t>
  </si>
  <si>
    <t>WSP0301</t>
  </si>
  <si>
    <t>Room P-104</t>
  </si>
  <si>
    <t>EWH3201</t>
  </si>
  <si>
    <t xml:space="preserve">DOLC1819 </t>
  </si>
  <si>
    <t>DOL Network Support
360-664-4904
DLISNetTelSup@dol.wa.gov</t>
  </si>
  <si>
    <t>Install per attached site map</t>
  </si>
  <si>
    <t>228 West First St, Suite R, Port Angeles  WA 98362-2641</t>
  </si>
  <si>
    <t xml:space="preserve">LCON Contact: (360) 417-8565,  Region Lead LCON: Chad Fletcher, (360) 963-1416  </t>
  </si>
  <si>
    <t>VE-PTA0501 / DOCPTA1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</si>
  <si>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</si>
  <si>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115 Industrial Center Rd                   Forks, WA  98331-9299</t>
  </si>
  <si>
    <t>N/A</t>
  </si>
  <si>
    <t>Fire Training Academy
50810 Grouse Ridge Road               North Bend, WA 98045-9174</t>
  </si>
  <si>
    <t>2316 W 1st Ave
Spokane, WA 99201-5906</t>
  </si>
  <si>
    <t>Install per attached site map, TELCOM Room</t>
  </si>
  <si>
    <t>Site Contact: Francis Langston    509-363-5326
Owner Contact: Mark Webber
Mark.Webber@northwestmuseum.org</t>
  </si>
  <si>
    <t>WSP1902</t>
  </si>
  <si>
    <t>I-90 WB Milepost 80 
Cle Elum WA, 98926</t>
  </si>
  <si>
    <t>WSP2501</t>
  </si>
  <si>
    <t>WSP2902</t>
  </si>
  <si>
    <t>I-5 SB Milepost 235
Bow Hill, WA</t>
  </si>
  <si>
    <t>WSP1802</t>
  </si>
  <si>
    <t>WSP1501</t>
  </si>
  <si>
    <t>Site Contact : Michael F. Geiger 360-534-0602 mike.geiger@wsp.wa.gov
Building Contact: Linda Carter  360-929-0795 / 360-969-1785  lindacarterpcpa@gmail.com</t>
  </si>
  <si>
    <t>WSP0803</t>
  </si>
  <si>
    <t xml:space="preserve">I-5 NB Milepost 188
Silverlake WA </t>
  </si>
  <si>
    <t>WSP3701</t>
  </si>
  <si>
    <t xml:space="preserve">Site Contact: Michael F. Geiger 360-534-0602 mike.geiger@wsp.wa.gov
Building Contact: David Yoon / Robin Curl YoonD@wsdot.wa.gov
CurlR@wsdot.wa.gov
</t>
  </si>
  <si>
    <t>WSP1301</t>
  </si>
  <si>
    <t>797 State Route 4
Naselle WA, 98638-8541</t>
  </si>
  <si>
    <t>22065 Viking Way NW
Poulsbo WA, 98370-7263</t>
  </si>
  <si>
    <t>840 SE 8th Ave.
STE 1A
Oak Harbor, WA 98277-2996</t>
  </si>
  <si>
    <t>3860 Airport Way
Bellingham WA, 98226-8040</t>
  </si>
  <si>
    <t>101 Laguna
Moses lake WA, 98837-9543</t>
  </si>
  <si>
    <t>Site contact : Michael F. Geiger  360-534-0602 mike.geiger@wsp.wa.gov
Building Leased from DOT Contact person: David Yoon (DOT) YoonD@wsdot.wa.gov</t>
  </si>
  <si>
    <t>Evaluation  Model for Solicitation Number N20-RFQ-023</t>
  </si>
  <si>
    <t>WSP2101</t>
  </si>
  <si>
    <t>342 State Route 7
Morton WA, 98356</t>
  </si>
  <si>
    <t>WSP0502</t>
  </si>
  <si>
    <t>62 Old Olympic Hwy
Port Angeles WA, 98362-9083</t>
  </si>
  <si>
    <t>DOLC2419</t>
  </si>
  <si>
    <t>Methow Valley Licensing and Services
201 West 2nd Ave, 
Twisp, WA  98856</t>
  </si>
  <si>
    <t>Building / Owner Contact: Jim Grennell 509-429-8092 jimandcarole76@hotmail.com</t>
  </si>
  <si>
    <t>Install handoff to within 10 FT of DOL router per attached site map</t>
  </si>
  <si>
    <t>WSP0802</t>
  </si>
  <si>
    <t>I5 SB Milepost 44</t>
  </si>
  <si>
    <t>Site/Owner contact: Michael F. Geiger 360-534-0602 mike.geiger@wsp.wa.gov</t>
  </si>
  <si>
    <t>Circuits to be installed at the vendor Demark.</t>
  </si>
  <si>
    <t>Minimum MTU of 1600 required</t>
  </si>
  <si>
    <t>JRO Licensing Agency, Inc. 19045 State Hwy 305, Ste 170, Poulsbo WA 98370-7312</t>
  </si>
  <si>
    <t xml:space="preserve">Must be 1600-byte MTU minimum- Copper Handoff     </t>
  </si>
  <si>
    <t xml:space="preserve">Must be 1600-byte MTU minimum - Copper Handoff </t>
  </si>
  <si>
    <t xml:space="preserve">Must be 1600-byte MTU minimum- Copper Handoff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</si>
</sst>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9" tint="-0.249977111117893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0" borderId="1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4" fillId="0" borderId="9" xfId="41" applyFont="1" applyFill="1" applyBorder="1" applyAlignment="1">
      <alignment horizontal="left" vertical="top" wrapText="1"/>
    </xf>
    <xf numFmtId="0" fontId="24" fillId="4" borderId="9" xfId="41" applyFont="1" applyFill="1" applyBorder="1" applyAlignment="1">
      <alignment horizontal="left" vertical="top" wrapText="1"/>
    </xf>
    <xf numFmtId="0" fontId="24" fillId="4" borderId="1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7" fontId="2" fillId="2" borderId="9" xfId="45" applyFont="1" applyBorder="1">
      <alignment horizontal="left" vertical="top" wrapText="1"/>
    </xf>
    <xf numFmtId="7" fontId="2" fillId="2" borderId="1" xfId="45" applyFont="1" applyBorder="1">
      <alignment horizontal="left" vertical="top" wrapText="1"/>
    </xf>
    <xf numFmtId="7" fontId="2" fillId="2" borderId="5" xfId="45" applyFont="1" applyBorder="1">
      <alignment horizontal="left" vertical="top" wrapText="1"/>
    </xf>
    <xf numFmtId="7" fontId="2" fillId="39" borderId="42" xfId="47" applyFont="1" applyBorder="1">
      <alignment horizontal="left" vertical="top" wrapText="1"/>
    </xf>
    <xf numFmtId="7" fontId="2" fillId="2" borderId="33" xfId="45" applyFo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6" borderId="33" xfId="47" applyFont="1" applyFill="1" applyBorder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0" borderId="33" xfId="44" applyFont="1" applyBorder="1">
      <alignment horizontal="left" vertical="top" wrapText="1"/>
    </xf>
    <xf numFmtId="7" fontId="2" fillId="39" borderId="33" xfId="47" applyFont="1" applyBorder="1">
      <alignment horizontal="left" vertical="top" wrapText="1"/>
    </xf>
    <xf numFmtId="7" fontId="2" fillId="40" borderId="42" xfId="44" applyFont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7" fontId="2" fillId="41" borderId="42" xfId="46" applyFont="1" applyFill="1" applyBorder="1" applyAlignment="1">
      <alignment horizontal="left" vertical="top" wrapText="1"/>
    </xf>
    <xf numFmtId="7" fontId="2" fillId="41" borderId="42" xfId="46" applyFont="1" applyFill="1" applyBorder="1" applyAlignment="1">
      <alignment vertical="top" wrapText="1"/>
    </xf>
    <xf numFmtId="7" fontId="2" fillId="2" borderId="42" xfId="45" applyFont="1" applyFill="1" applyBorder="1" applyAlignment="1">
      <alignment vertical="top" wrapText="1"/>
    </xf>
    <xf numFmtId="7" fontId="2" fillId="2" borderId="33" xfId="44" applyFont="1" applyFill="1" applyBorder="1">
      <alignment horizontal="left" vertical="top" wrapText="1"/>
    </xf>
    <xf numFmtId="7" fontId="2" fillId="6" borderId="42" xfId="45" applyFont="1" applyFill="1" applyBorder="1" applyAlignment="1">
      <alignment vertical="top" wrapText="1"/>
    </xf>
    <xf numFmtId="0" fontId="25" fillId="0" borderId="31" xfId="0" applyFont="1" applyFill="1" applyBorder="1" applyAlignment="1">
      <alignment horizontal="left" vertical="top" wrapText="1"/>
    </xf>
    <xf numFmtId="7" fontId="24" fillId="2" borderId="5" xfId="1" applyNumberFormat="1" applyFont="1" applyFill="1" applyBorder="1" applyAlignment="1">
      <alignment horizontal="left" vertical="top" wrapText="1"/>
    </xf>
    <xf numFmtId="7" fontId="24" fillId="41" borderId="5" xfId="1" applyNumberFormat="1" applyFont="1" applyFill="1" applyBorder="1" applyAlignment="1">
      <alignment horizontal="left" vertical="top" wrapText="1"/>
    </xf>
    <xf numFmtId="7" fontId="24" fillId="41" borderId="33" xfId="1" applyNumberFormat="1" applyFont="1" applyFill="1" applyBorder="1" applyAlignment="1">
      <alignment horizontal="left" vertical="top" wrapText="1"/>
    </xf>
    <xf numFmtId="7" fontId="24" fillId="2" borderId="33" xfId="47" applyFont="1" applyFill="1" applyBorder="1">
      <alignment horizontal="left" vertical="top" wrapText="1"/>
    </xf>
    <xf numFmtId="7" fontId="24" fillId="41" borderId="33" xfId="44" applyFont="1" applyFill="1" applyBorder="1">
      <alignment horizontal="left" vertical="top" wrapText="1"/>
    </xf>
    <xf numFmtId="7" fontId="24" fillId="44" borderId="33" xfId="1" applyNumberFormat="1" applyFont="1" applyFill="1" applyBorder="1" applyAlignment="1">
      <alignment horizontal="left" vertical="top" wrapText="1"/>
    </xf>
    <xf numFmtId="7" fontId="24" fillId="6" borderId="5" xfId="1" applyNumberFormat="1" applyFont="1" applyFill="1" applyBorder="1" applyAlignment="1">
      <alignment horizontal="left" vertical="top" wrapText="1"/>
    </xf>
    <xf numFmtId="7" fontId="24" fillId="41" borderId="42" xfId="1" applyNumberFormat="1" applyFont="1" applyFill="1" applyBorder="1" applyAlignment="1">
      <alignment horizontal="left" vertical="top" wrapText="1"/>
    </xf>
    <xf numFmtId="0" fontId="26" fillId="2" borderId="5" xfId="2" applyNumberFormat="1" applyFont="1" applyFill="1" applyBorder="1" applyAlignment="1">
      <alignment horizontal="left" vertical="top" wrapText="1"/>
    </xf>
    <xf numFmtId="7" fontId="26" fillId="2" borderId="5" xfId="1" applyNumberFormat="1" applyFont="1" applyFill="1" applyBorder="1" applyAlignment="1">
      <alignment horizontal="left" vertical="top" wrapText="1"/>
    </xf>
    <xf numFmtId="7" fontId="26" fillId="2" borderId="5" xfId="45" applyFont="1" applyBorder="1">
      <alignment horizontal="left" vertical="top" wrapText="1"/>
    </xf>
    <xf numFmtId="7" fontId="26" fillId="2" borderId="33" xfId="47" applyFont="1" applyFill="1" applyBorder="1">
      <alignment horizontal="left" vertical="top" wrapText="1"/>
    </xf>
    <xf numFmtId="0" fontId="26" fillId="41" borderId="5" xfId="2" applyNumberFormat="1" applyFont="1" applyFill="1" applyBorder="1" applyAlignment="1">
      <alignment horizontal="left" vertical="top" wrapText="1"/>
    </xf>
    <xf numFmtId="7" fontId="26" fillId="41" borderId="5" xfId="1" applyNumberFormat="1" applyFont="1" applyFill="1" applyBorder="1" applyAlignment="1">
      <alignment horizontal="left" vertical="top" wrapText="1"/>
    </xf>
    <xf numFmtId="7" fontId="26" fillId="6" borderId="5" xfId="1" applyNumberFormat="1" applyFont="1" applyFill="1" applyBorder="1" applyAlignment="1">
      <alignment horizontal="left" vertical="top" wrapText="1"/>
    </xf>
    <xf numFmtId="7" fontId="24" fillId="2" borderId="5" xfId="45" applyFon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B14" sqref="B14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6" customWidth="1"/>
    <col min="20" max="20" width="11.85546875" style="36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43" t="s">
        <v>85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4" t="s">
        <v>30</v>
      </c>
      <c r="N2" s="145"/>
      <c r="O2" s="145"/>
      <c r="P2" s="145"/>
      <c r="Q2" s="82"/>
      <c r="R2" s="65"/>
      <c r="S2" s="11"/>
      <c r="T2" s="11"/>
    </row>
    <row r="3" spans="1:22" s="81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50" t="s">
        <v>15</v>
      </c>
      <c r="J3" s="151"/>
      <c r="K3" s="15"/>
      <c r="L3" s="16"/>
      <c r="M3" s="146"/>
      <c r="N3" s="147"/>
      <c r="O3" s="147"/>
      <c r="P3" s="147"/>
      <c r="Q3" s="148" t="s">
        <v>28</v>
      </c>
      <c r="R3" s="149"/>
      <c r="S3" s="152" t="s">
        <v>21</v>
      </c>
      <c r="T3" s="152"/>
      <c r="U3" s="152"/>
      <c r="V3" s="152"/>
    </row>
    <row r="4" spans="1:22" s="81" customFormat="1" ht="79.5" thickBot="1" x14ac:dyDescent="0.3">
      <c r="A4" s="12"/>
      <c r="B4" s="17" t="s">
        <v>3</v>
      </c>
      <c r="C4" s="18" t="s">
        <v>11</v>
      </c>
      <c r="D4" s="19" t="s">
        <v>2</v>
      </c>
      <c r="E4" s="19" t="s">
        <v>5</v>
      </c>
      <c r="F4" s="19" t="s">
        <v>4</v>
      </c>
      <c r="G4" s="20" t="s">
        <v>16</v>
      </c>
      <c r="H4" s="19" t="s">
        <v>14</v>
      </c>
      <c r="I4" s="21" t="s">
        <v>17</v>
      </c>
      <c r="J4" s="22" t="s">
        <v>20</v>
      </c>
      <c r="K4" s="22" t="s">
        <v>29</v>
      </c>
      <c r="L4" s="16"/>
      <c r="M4" s="23" t="s">
        <v>24</v>
      </c>
      <c r="N4" s="24" t="s">
        <v>27</v>
      </c>
      <c r="O4" s="25" t="s">
        <v>22</v>
      </c>
      <c r="P4" s="25" t="s">
        <v>23</v>
      </c>
      <c r="Q4" s="38" t="s">
        <v>25</v>
      </c>
      <c r="R4" s="39" t="s">
        <v>26</v>
      </c>
      <c r="S4" s="83" t="s">
        <v>18</v>
      </c>
      <c r="T4" s="83" t="s">
        <v>19</v>
      </c>
      <c r="U4" s="83" t="s">
        <v>17</v>
      </c>
      <c r="V4" s="83" t="s">
        <v>20</v>
      </c>
    </row>
    <row r="5" spans="1:22" ht="78.75" customHeight="1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61">
        <v>1800</v>
      </c>
      <c r="S5" s="26">
        <f t="shared" ref="S5:S26" si="0">IF(ISBLANK(M5),G5,M5)</f>
        <v>20</v>
      </c>
      <c r="T5" s="27">
        <f t="shared" ref="T5" si="1">24*O5+P5</f>
        <v>13000</v>
      </c>
      <c r="U5" s="28">
        <f t="shared" ref="U5:V11" si="2">I5</f>
        <v>10</v>
      </c>
      <c r="V5" s="28">
        <f t="shared" si="2"/>
        <v>90</v>
      </c>
    </row>
    <row r="6" spans="1:22" ht="47.25" x14ac:dyDescent="0.25">
      <c r="A6" s="6">
        <v>2</v>
      </c>
      <c r="B6" s="84" t="s">
        <v>50</v>
      </c>
      <c r="C6" s="87" t="s">
        <v>49</v>
      </c>
      <c r="D6" s="73" t="s">
        <v>35</v>
      </c>
      <c r="E6" s="73" t="s">
        <v>34</v>
      </c>
      <c r="F6" s="73" t="s">
        <v>33</v>
      </c>
      <c r="G6" s="73">
        <v>250</v>
      </c>
      <c r="H6" s="72" t="s">
        <v>39</v>
      </c>
      <c r="I6" s="71">
        <v>10</v>
      </c>
      <c r="J6" s="70">
        <v>90</v>
      </c>
      <c r="K6" s="69" t="s">
        <v>38</v>
      </c>
      <c r="L6" s="10"/>
      <c r="M6" s="107"/>
      <c r="N6" s="108"/>
      <c r="O6" s="108"/>
      <c r="P6" s="109">
        <v>0</v>
      </c>
      <c r="Q6" s="110" t="s">
        <v>61</v>
      </c>
      <c r="R6" s="111"/>
      <c r="S6" s="44">
        <f t="shared" ref="S6:S11" si="3">IF(ISBLANK(M6),G6,M6)</f>
        <v>250</v>
      </c>
      <c r="T6" s="29">
        <f t="shared" ref="T6:T26" si="4">24*O6+P6</f>
        <v>0</v>
      </c>
      <c r="U6" s="30">
        <f t="shared" si="2"/>
        <v>10</v>
      </c>
      <c r="V6" s="30">
        <f t="shared" si="2"/>
        <v>90</v>
      </c>
    </row>
    <row r="7" spans="1:22" ht="78.75" x14ac:dyDescent="0.25">
      <c r="A7" s="6">
        <v>3</v>
      </c>
      <c r="B7" s="85" t="s">
        <v>48</v>
      </c>
      <c r="C7" s="79" t="s">
        <v>60</v>
      </c>
      <c r="D7" s="79" t="s">
        <v>47</v>
      </c>
      <c r="E7" s="79" t="s">
        <v>34</v>
      </c>
      <c r="F7" s="78" t="s">
        <v>33</v>
      </c>
      <c r="G7" s="78">
        <v>250</v>
      </c>
      <c r="H7" s="77" t="s">
        <v>10</v>
      </c>
      <c r="I7" s="76">
        <v>10</v>
      </c>
      <c r="J7" s="75">
        <v>90</v>
      </c>
      <c r="K7" s="74" t="s">
        <v>101</v>
      </c>
      <c r="L7" s="10"/>
      <c r="M7" s="54"/>
      <c r="N7" s="55"/>
      <c r="O7" s="56"/>
      <c r="P7" s="56">
        <v>0</v>
      </c>
      <c r="Q7" s="112"/>
      <c r="R7" s="113"/>
      <c r="S7" s="45">
        <f t="shared" si="3"/>
        <v>250</v>
      </c>
      <c r="T7" s="29">
        <f t="shared" si="4"/>
        <v>0</v>
      </c>
      <c r="U7" s="30">
        <f t="shared" si="2"/>
        <v>10</v>
      </c>
      <c r="V7" s="30">
        <f t="shared" si="2"/>
        <v>90</v>
      </c>
    </row>
    <row r="8" spans="1:22" ht="78.75" x14ac:dyDescent="0.25">
      <c r="A8" s="6">
        <v>4</v>
      </c>
      <c r="B8" s="86" t="s">
        <v>46</v>
      </c>
      <c r="C8" s="88" t="s">
        <v>45</v>
      </c>
      <c r="D8" s="88" t="s">
        <v>44</v>
      </c>
      <c r="E8" s="88" t="s">
        <v>34</v>
      </c>
      <c r="F8" s="32" t="s">
        <v>33</v>
      </c>
      <c r="G8" s="32">
        <v>250</v>
      </c>
      <c r="H8" s="33" t="s">
        <v>39</v>
      </c>
      <c r="I8" s="37">
        <v>10</v>
      </c>
      <c r="J8" s="34">
        <v>90</v>
      </c>
      <c r="K8" s="35" t="s">
        <v>102</v>
      </c>
      <c r="L8" s="10"/>
      <c r="M8" s="42"/>
      <c r="N8" s="135"/>
      <c r="O8" s="136"/>
      <c r="P8" s="137"/>
      <c r="Q8" s="110" t="s">
        <v>61</v>
      </c>
      <c r="R8" s="138"/>
      <c r="S8" s="44">
        <f t="shared" si="3"/>
        <v>250</v>
      </c>
      <c r="T8" s="29">
        <f t="shared" si="4"/>
        <v>0</v>
      </c>
      <c r="U8" s="30">
        <f t="shared" si="2"/>
        <v>10</v>
      </c>
      <c r="V8" s="30">
        <f t="shared" si="2"/>
        <v>90</v>
      </c>
    </row>
    <row r="9" spans="1:22" ht="114" customHeight="1" x14ac:dyDescent="0.25">
      <c r="A9" s="6">
        <v>5</v>
      </c>
      <c r="B9" s="85" t="s">
        <v>43</v>
      </c>
      <c r="C9" s="79" t="s">
        <v>42</v>
      </c>
      <c r="D9" s="79" t="s">
        <v>84</v>
      </c>
      <c r="E9" s="79" t="s">
        <v>34</v>
      </c>
      <c r="F9" s="78" t="s">
        <v>33</v>
      </c>
      <c r="G9" s="78">
        <v>250</v>
      </c>
      <c r="H9" s="77" t="s">
        <v>10</v>
      </c>
      <c r="I9" s="76">
        <v>10</v>
      </c>
      <c r="J9" s="75">
        <v>90</v>
      </c>
      <c r="K9" s="74" t="s">
        <v>31</v>
      </c>
      <c r="L9" s="10"/>
      <c r="M9" s="66"/>
      <c r="N9" s="67"/>
      <c r="O9" s="68"/>
      <c r="P9" s="56">
        <v>0</v>
      </c>
      <c r="Q9" s="46"/>
      <c r="R9" s="115"/>
      <c r="S9" s="44">
        <f t="shared" si="3"/>
        <v>250</v>
      </c>
      <c r="T9" s="29">
        <f t="shared" si="4"/>
        <v>0</v>
      </c>
      <c r="U9" s="30">
        <f t="shared" si="2"/>
        <v>10</v>
      </c>
      <c r="V9" s="30">
        <f t="shared" si="2"/>
        <v>90</v>
      </c>
    </row>
    <row r="10" spans="1:22" ht="47.25" x14ac:dyDescent="0.25">
      <c r="A10" s="6">
        <v>6</v>
      </c>
      <c r="B10" s="100" t="s">
        <v>41</v>
      </c>
      <c r="C10" s="101" t="s">
        <v>62</v>
      </c>
      <c r="D10" s="102" t="s">
        <v>40</v>
      </c>
      <c r="E10" s="102" t="s">
        <v>34</v>
      </c>
      <c r="F10" s="102" t="s">
        <v>33</v>
      </c>
      <c r="G10" s="102">
        <v>250</v>
      </c>
      <c r="H10" s="103" t="s">
        <v>39</v>
      </c>
      <c r="I10" s="104">
        <v>10</v>
      </c>
      <c r="J10" s="105">
        <v>90</v>
      </c>
      <c r="K10" s="106" t="s">
        <v>38</v>
      </c>
      <c r="L10" s="10"/>
      <c r="M10" s="42"/>
      <c r="N10" s="40"/>
      <c r="O10" s="41"/>
      <c r="P10" s="109">
        <v>0</v>
      </c>
      <c r="Q10" s="110" t="s">
        <v>61</v>
      </c>
      <c r="R10" s="114"/>
      <c r="S10" s="44">
        <f t="shared" si="3"/>
        <v>250</v>
      </c>
      <c r="T10" s="29">
        <f t="shared" si="4"/>
        <v>0</v>
      </c>
      <c r="U10" s="30">
        <f t="shared" si="2"/>
        <v>10</v>
      </c>
      <c r="V10" s="30">
        <f t="shared" si="2"/>
        <v>90</v>
      </c>
    </row>
    <row r="11" spans="1:22" ht="47.25" x14ac:dyDescent="0.25">
      <c r="A11" s="6">
        <v>7</v>
      </c>
      <c r="B11" s="99" t="s">
        <v>37</v>
      </c>
      <c r="C11" s="89" t="s">
        <v>36</v>
      </c>
      <c r="D11" s="90" t="s">
        <v>35</v>
      </c>
      <c r="E11" s="90" t="s">
        <v>34</v>
      </c>
      <c r="F11" s="90" t="s">
        <v>33</v>
      </c>
      <c r="G11" s="90">
        <v>200</v>
      </c>
      <c r="H11" s="91" t="s">
        <v>32</v>
      </c>
      <c r="I11" s="92">
        <v>10</v>
      </c>
      <c r="J11" s="93">
        <v>90</v>
      </c>
      <c r="K11" s="94" t="s">
        <v>100</v>
      </c>
      <c r="L11" s="10"/>
      <c r="M11" s="66"/>
      <c r="N11" s="67"/>
      <c r="O11" s="68"/>
      <c r="P11" s="56"/>
      <c r="Q11" s="46"/>
      <c r="R11" s="116" t="s">
        <v>61</v>
      </c>
      <c r="S11" s="44">
        <f t="shared" si="3"/>
        <v>200</v>
      </c>
      <c r="T11" s="29">
        <f t="shared" si="4"/>
        <v>0</v>
      </c>
      <c r="U11" s="30">
        <f t="shared" si="2"/>
        <v>10</v>
      </c>
      <c r="V11" s="30">
        <f t="shared" si="2"/>
        <v>90</v>
      </c>
    </row>
    <row r="12" spans="1:22" ht="78.75" x14ac:dyDescent="0.25">
      <c r="A12" s="6">
        <v>8</v>
      </c>
      <c r="B12" s="86" t="s">
        <v>52</v>
      </c>
      <c r="C12" s="88" t="s">
        <v>63</v>
      </c>
      <c r="D12" s="32" t="s">
        <v>65</v>
      </c>
      <c r="E12" s="32" t="s">
        <v>51</v>
      </c>
      <c r="F12" s="32" t="s">
        <v>33</v>
      </c>
      <c r="G12" s="32">
        <v>150</v>
      </c>
      <c r="H12" s="33" t="s">
        <v>32</v>
      </c>
      <c r="I12" s="37">
        <v>5</v>
      </c>
      <c r="J12" s="34">
        <v>95</v>
      </c>
      <c r="K12" s="35"/>
      <c r="L12" s="10"/>
      <c r="M12" s="42"/>
      <c r="N12" s="40"/>
      <c r="O12" s="41"/>
      <c r="P12" s="109">
        <v>0</v>
      </c>
      <c r="Q12" s="47"/>
      <c r="R12" s="117" t="s">
        <v>61</v>
      </c>
      <c r="S12" s="44">
        <f t="shared" si="0"/>
        <v>150</v>
      </c>
      <c r="T12" s="29">
        <f t="shared" si="4"/>
        <v>0</v>
      </c>
      <c r="U12" s="30">
        <f t="shared" ref="U12:U26" si="5">I12</f>
        <v>5</v>
      </c>
      <c r="V12" s="30">
        <f t="shared" ref="V12:V26" si="6">J12</f>
        <v>95</v>
      </c>
    </row>
    <row r="13" spans="1:22" ht="47.25" x14ac:dyDescent="0.25">
      <c r="A13" s="6">
        <v>9</v>
      </c>
      <c r="B13" s="85" t="s">
        <v>53</v>
      </c>
      <c r="C13" s="78" t="s">
        <v>99</v>
      </c>
      <c r="D13" s="78" t="s">
        <v>54</v>
      </c>
      <c r="E13" s="78" t="s">
        <v>55</v>
      </c>
      <c r="F13" s="78" t="s">
        <v>9</v>
      </c>
      <c r="G13" s="78">
        <v>150</v>
      </c>
      <c r="H13" s="77" t="s">
        <v>10</v>
      </c>
      <c r="I13" s="76">
        <v>10</v>
      </c>
      <c r="J13" s="75">
        <v>90</v>
      </c>
      <c r="K13" s="126"/>
      <c r="L13" s="10"/>
      <c r="M13" s="66"/>
      <c r="N13" s="67" t="s">
        <v>12</v>
      </c>
      <c r="O13" s="128">
        <v>525</v>
      </c>
      <c r="P13" s="133">
        <v>2000</v>
      </c>
      <c r="Q13" s="134">
        <v>925</v>
      </c>
      <c r="R13" s="115"/>
      <c r="S13" s="44">
        <f t="shared" si="0"/>
        <v>150</v>
      </c>
      <c r="T13" s="29">
        <f t="shared" si="4"/>
        <v>14600</v>
      </c>
      <c r="U13" s="30">
        <f t="shared" si="5"/>
        <v>10</v>
      </c>
      <c r="V13" s="30">
        <f t="shared" si="6"/>
        <v>90</v>
      </c>
    </row>
    <row r="14" spans="1:22" ht="179.45" customHeight="1" x14ac:dyDescent="0.25">
      <c r="A14" s="6">
        <v>10</v>
      </c>
      <c r="B14" s="86" t="s">
        <v>58</v>
      </c>
      <c r="C14" s="32" t="s">
        <v>56</v>
      </c>
      <c r="D14" s="32" t="s">
        <v>57</v>
      </c>
      <c r="E14" s="32" t="s">
        <v>64</v>
      </c>
      <c r="F14" s="32" t="s">
        <v>9</v>
      </c>
      <c r="G14" s="32">
        <v>150</v>
      </c>
      <c r="H14" s="33" t="s">
        <v>39</v>
      </c>
      <c r="I14" s="37">
        <v>5</v>
      </c>
      <c r="J14" s="34">
        <v>95</v>
      </c>
      <c r="K14" s="35" t="s">
        <v>59</v>
      </c>
      <c r="L14" s="10"/>
      <c r="M14" s="42"/>
      <c r="N14" s="40"/>
      <c r="O14" s="41"/>
      <c r="P14" s="109">
        <v>0</v>
      </c>
      <c r="Q14" s="110" t="s">
        <v>61</v>
      </c>
      <c r="R14" s="114"/>
      <c r="S14" s="44">
        <f t="shared" si="0"/>
        <v>150</v>
      </c>
      <c r="T14" s="29">
        <f t="shared" si="4"/>
        <v>0</v>
      </c>
      <c r="U14" s="30">
        <f t="shared" si="5"/>
        <v>5</v>
      </c>
      <c r="V14" s="30">
        <f t="shared" si="6"/>
        <v>95</v>
      </c>
    </row>
    <row r="15" spans="1:22" ht="47.25" x14ac:dyDescent="0.25">
      <c r="A15" s="6">
        <v>11</v>
      </c>
      <c r="B15" s="95" t="s">
        <v>66</v>
      </c>
      <c r="C15" s="90" t="s">
        <v>67</v>
      </c>
      <c r="D15" s="90" t="s">
        <v>35</v>
      </c>
      <c r="E15" s="90" t="s">
        <v>34</v>
      </c>
      <c r="F15" s="90" t="s">
        <v>33</v>
      </c>
      <c r="G15" s="90">
        <v>150</v>
      </c>
      <c r="H15" s="91" t="s">
        <v>39</v>
      </c>
      <c r="I15" s="92">
        <v>5</v>
      </c>
      <c r="J15" s="93">
        <v>95</v>
      </c>
      <c r="K15" s="94" t="s">
        <v>38</v>
      </c>
      <c r="L15" s="10"/>
      <c r="M15" s="66"/>
      <c r="N15" s="67"/>
      <c r="O15" s="68"/>
      <c r="P15" s="56">
        <v>0</v>
      </c>
      <c r="Q15" s="118" t="s">
        <v>61</v>
      </c>
      <c r="R15" s="62"/>
      <c r="S15" s="44">
        <f t="shared" si="0"/>
        <v>150</v>
      </c>
      <c r="T15" s="29">
        <f t="shared" si="4"/>
        <v>0</v>
      </c>
      <c r="U15" s="30">
        <f t="shared" si="5"/>
        <v>5</v>
      </c>
      <c r="V15" s="30">
        <f t="shared" si="6"/>
        <v>95</v>
      </c>
    </row>
    <row r="16" spans="1:22" ht="47.25" x14ac:dyDescent="0.25">
      <c r="A16" s="6">
        <v>12</v>
      </c>
      <c r="B16" s="31" t="s">
        <v>68</v>
      </c>
      <c r="C16" s="88" t="s">
        <v>79</v>
      </c>
      <c r="D16" s="88" t="s">
        <v>35</v>
      </c>
      <c r="E16" s="88" t="s">
        <v>34</v>
      </c>
      <c r="F16" s="32" t="s">
        <v>33</v>
      </c>
      <c r="G16" s="32">
        <v>150</v>
      </c>
      <c r="H16" s="33" t="s">
        <v>39</v>
      </c>
      <c r="I16" s="37">
        <v>5</v>
      </c>
      <c r="J16" s="34">
        <v>95</v>
      </c>
      <c r="K16" s="35" t="s">
        <v>38</v>
      </c>
      <c r="L16" s="10"/>
      <c r="M16" s="42"/>
      <c r="N16" s="135"/>
      <c r="O16" s="136"/>
      <c r="P16" s="137"/>
      <c r="Q16" s="110" t="s">
        <v>61</v>
      </c>
      <c r="R16" s="138"/>
      <c r="S16" s="44">
        <f t="shared" si="0"/>
        <v>150</v>
      </c>
      <c r="T16" s="29">
        <f t="shared" si="4"/>
        <v>0</v>
      </c>
      <c r="U16" s="30">
        <f t="shared" si="5"/>
        <v>5</v>
      </c>
      <c r="V16" s="30">
        <f t="shared" si="6"/>
        <v>95</v>
      </c>
    </row>
    <row r="17" spans="1:22" ht="47.25" x14ac:dyDescent="0.25">
      <c r="A17" s="6">
        <v>13</v>
      </c>
      <c r="B17" s="85" t="s">
        <v>78</v>
      </c>
      <c r="C17" s="79" t="s">
        <v>83</v>
      </c>
      <c r="D17" s="78" t="s">
        <v>35</v>
      </c>
      <c r="E17" s="79" t="s">
        <v>34</v>
      </c>
      <c r="F17" s="78" t="s">
        <v>33</v>
      </c>
      <c r="G17" s="79">
        <v>150</v>
      </c>
      <c r="H17" s="96" t="s">
        <v>39</v>
      </c>
      <c r="I17" s="97">
        <v>5</v>
      </c>
      <c r="J17" s="98">
        <v>95</v>
      </c>
      <c r="K17" s="74" t="s">
        <v>38</v>
      </c>
      <c r="L17" s="10"/>
      <c r="M17" s="66"/>
      <c r="N17" s="67" t="s">
        <v>12</v>
      </c>
      <c r="O17" s="128">
        <v>1475</v>
      </c>
      <c r="P17" s="56">
        <v>3000</v>
      </c>
      <c r="Q17" s="118" t="s">
        <v>61</v>
      </c>
      <c r="R17" s="129">
        <v>4000</v>
      </c>
      <c r="S17" s="44">
        <f t="shared" si="0"/>
        <v>150</v>
      </c>
      <c r="T17" s="29">
        <f t="shared" si="4"/>
        <v>38400</v>
      </c>
      <c r="U17" s="30">
        <f t="shared" si="5"/>
        <v>5</v>
      </c>
      <c r="V17" s="30">
        <f t="shared" si="6"/>
        <v>95</v>
      </c>
    </row>
    <row r="18" spans="1:22" ht="47.25" x14ac:dyDescent="0.25">
      <c r="A18" s="6">
        <v>14</v>
      </c>
      <c r="B18" s="31" t="s">
        <v>69</v>
      </c>
      <c r="C18" s="88" t="s">
        <v>70</v>
      </c>
      <c r="D18" s="88" t="s">
        <v>35</v>
      </c>
      <c r="E18" s="88" t="s">
        <v>34</v>
      </c>
      <c r="F18" s="32" t="s">
        <v>33</v>
      </c>
      <c r="G18" s="32">
        <v>150</v>
      </c>
      <c r="H18" s="33" t="s">
        <v>39</v>
      </c>
      <c r="I18" s="37">
        <v>5</v>
      </c>
      <c r="J18" s="34">
        <v>95</v>
      </c>
      <c r="K18" s="35" t="s">
        <v>38</v>
      </c>
      <c r="L18" s="10"/>
      <c r="M18" s="42"/>
      <c r="N18" s="40"/>
      <c r="O18" s="41"/>
      <c r="P18" s="109">
        <v>0</v>
      </c>
      <c r="Q18" s="110" t="s">
        <v>61</v>
      </c>
      <c r="R18" s="130"/>
      <c r="S18" s="44">
        <f t="shared" si="0"/>
        <v>150</v>
      </c>
      <c r="T18" s="29">
        <f t="shared" si="4"/>
        <v>0</v>
      </c>
      <c r="U18" s="30">
        <f t="shared" si="5"/>
        <v>5</v>
      </c>
      <c r="V18" s="30">
        <f t="shared" si="6"/>
        <v>95</v>
      </c>
    </row>
    <row r="19" spans="1:22" ht="47.25" x14ac:dyDescent="0.25">
      <c r="A19" s="6">
        <v>15</v>
      </c>
      <c r="B19" s="95" t="s">
        <v>71</v>
      </c>
      <c r="C19" s="90" t="s">
        <v>80</v>
      </c>
      <c r="D19" s="90" t="s">
        <v>35</v>
      </c>
      <c r="E19" s="90" t="s">
        <v>34</v>
      </c>
      <c r="F19" s="78" t="s">
        <v>33</v>
      </c>
      <c r="G19" s="90">
        <v>150</v>
      </c>
      <c r="H19" s="91" t="s">
        <v>39</v>
      </c>
      <c r="I19" s="92">
        <v>5</v>
      </c>
      <c r="J19" s="93">
        <v>95</v>
      </c>
      <c r="K19" s="94" t="s">
        <v>38</v>
      </c>
      <c r="L19" s="10"/>
      <c r="M19" s="66"/>
      <c r="N19" s="139"/>
      <c r="O19" s="140"/>
      <c r="P19" s="141"/>
      <c r="Q19" s="118" t="s">
        <v>61</v>
      </c>
      <c r="R19" s="131"/>
      <c r="S19" s="44">
        <f t="shared" si="0"/>
        <v>150</v>
      </c>
      <c r="T19" s="29">
        <f t="shared" si="4"/>
        <v>0</v>
      </c>
      <c r="U19" s="30">
        <f t="shared" si="5"/>
        <v>5</v>
      </c>
      <c r="V19" s="30">
        <f t="shared" si="6"/>
        <v>95</v>
      </c>
    </row>
    <row r="20" spans="1:22" ht="94.5" x14ac:dyDescent="0.25">
      <c r="A20" s="6">
        <v>16</v>
      </c>
      <c r="B20" s="31" t="s">
        <v>72</v>
      </c>
      <c r="C20" s="32" t="s">
        <v>81</v>
      </c>
      <c r="D20" s="32" t="s">
        <v>73</v>
      </c>
      <c r="E20" s="32" t="s">
        <v>34</v>
      </c>
      <c r="F20" s="32" t="s">
        <v>33</v>
      </c>
      <c r="G20" s="32">
        <v>150</v>
      </c>
      <c r="H20" s="33" t="s">
        <v>39</v>
      </c>
      <c r="I20" s="37">
        <v>5</v>
      </c>
      <c r="J20" s="34">
        <v>95</v>
      </c>
      <c r="K20" s="35" t="s">
        <v>38</v>
      </c>
      <c r="L20" s="10"/>
      <c r="M20" s="42"/>
      <c r="N20" s="40" t="s">
        <v>12</v>
      </c>
      <c r="O20" s="127">
        <v>810</v>
      </c>
      <c r="P20" s="109">
        <v>2500</v>
      </c>
      <c r="Q20" s="110" t="s">
        <v>61</v>
      </c>
      <c r="R20" s="132">
        <v>2000</v>
      </c>
      <c r="S20" s="44">
        <f t="shared" si="0"/>
        <v>150</v>
      </c>
      <c r="T20" s="29">
        <f t="shared" si="4"/>
        <v>21940</v>
      </c>
      <c r="U20" s="30">
        <f t="shared" si="5"/>
        <v>5</v>
      </c>
      <c r="V20" s="30">
        <f t="shared" si="6"/>
        <v>95</v>
      </c>
    </row>
    <row r="21" spans="1:22" ht="47.25" x14ac:dyDescent="0.25">
      <c r="A21" s="6">
        <v>17</v>
      </c>
      <c r="B21" s="80" t="s">
        <v>74</v>
      </c>
      <c r="C21" s="78" t="s">
        <v>75</v>
      </c>
      <c r="D21" s="78" t="s">
        <v>35</v>
      </c>
      <c r="E21" s="78" t="s">
        <v>34</v>
      </c>
      <c r="F21" s="78" t="s">
        <v>33</v>
      </c>
      <c r="G21" s="78">
        <v>150</v>
      </c>
      <c r="H21" s="77" t="s">
        <v>39</v>
      </c>
      <c r="I21" s="76">
        <v>5</v>
      </c>
      <c r="J21" s="75">
        <v>95</v>
      </c>
      <c r="K21" s="74" t="s">
        <v>38</v>
      </c>
      <c r="L21" s="10"/>
      <c r="M21" s="66"/>
      <c r="N21" s="67"/>
      <c r="O21" s="68"/>
      <c r="P21" s="56">
        <v>0</v>
      </c>
      <c r="Q21" s="118" t="s">
        <v>61</v>
      </c>
      <c r="R21" s="119"/>
      <c r="S21" s="44">
        <f t="shared" si="0"/>
        <v>150</v>
      </c>
      <c r="T21" s="29">
        <f t="shared" si="4"/>
        <v>0</v>
      </c>
      <c r="U21" s="30">
        <f t="shared" si="5"/>
        <v>5</v>
      </c>
      <c r="V21" s="30">
        <f t="shared" si="6"/>
        <v>95</v>
      </c>
    </row>
    <row r="22" spans="1:22" ht="110.25" x14ac:dyDescent="0.25">
      <c r="A22" s="6">
        <v>18</v>
      </c>
      <c r="B22" s="31" t="s">
        <v>76</v>
      </c>
      <c r="C22" s="32" t="s">
        <v>82</v>
      </c>
      <c r="D22" s="32" t="s">
        <v>77</v>
      </c>
      <c r="E22" s="32" t="s">
        <v>34</v>
      </c>
      <c r="F22" s="32" t="s">
        <v>33</v>
      </c>
      <c r="G22" s="32">
        <v>150</v>
      </c>
      <c r="H22" s="33" t="s">
        <v>39</v>
      </c>
      <c r="I22" s="37">
        <v>5</v>
      </c>
      <c r="J22" s="34">
        <v>95</v>
      </c>
      <c r="K22" s="35" t="s">
        <v>38</v>
      </c>
      <c r="L22" s="10"/>
      <c r="M22" s="42"/>
      <c r="N22" s="40" t="s">
        <v>12</v>
      </c>
      <c r="O22" s="127">
        <v>950</v>
      </c>
      <c r="P22" s="109">
        <v>3000</v>
      </c>
      <c r="Q22" s="110" t="s">
        <v>61</v>
      </c>
      <c r="R22" s="120">
        <v>2200</v>
      </c>
      <c r="S22" s="44">
        <f t="shared" si="0"/>
        <v>150</v>
      </c>
      <c r="T22" s="29">
        <f t="shared" si="4"/>
        <v>25800</v>
      </c>
      <c r="U22" s="30">
        <f t="shared" si="5"/>
        <v>5</v>
      </c>
      <c r="V22" s="30">
        <f t="shared" si="6"/>
        <v>95</v>
      </c>
    </row>
    <row r="23" spans="1:22" ht="47.25" x14ac:dyDescent="0.25">
      <c r="A23" s="6">
        <v>19</v>
      </c>
      <c r="B23" s="95" t="s">
        <v>86</v>
      </c>
      <c r="C23" s="90" t="s">
        <v>87</v>
      </c>
      <c r="D23" s="90" t="s">
        <v>35</v>
      </c>
      <c r="E23" s="90" t="s">
        <v>34</v>
      </c>
      <c r="F23" s="78" t="s">
        <v>33</v>
      </c>
      <c r="G23" s="90">
        <v>150</v>
      </c>
      <c r="H23" s="91" t="s">
        <v>39</v>
      </c>
      <c r="I23" s="92">
        <v>5</v>
      </c>
      <c r="J23" s="93">
        <v>95</v>
      </c>
      <c r="K23" s="94"/>
      <c r="L23" s="10"/>
      <c r="M23" s="66"/>
      <c r="N23" s="67"/>
      <c r="O23" s="68"/>
      <c r="P23" s="56">
        <v>0</v>
      </c>
      <c r="Q23" s="118" t="s">
        <v>61</v>
      </c>
      <c r="R23" s="115"/>
      <c r="S23" s="44">
        <f t="shared" si="0"/>
        <v>150</v>
      </c>
      <c r="T23" s="29">
        <f t="shared" si="4"/>
        <v>0</v>
      </c>
      <c r="U23" s="30">
        <f t="shared" si="5"/>
        <v>5</v>
      </c>
      <c r="V23" s="30">
        <f t="shared" si="6"/>
        <v>95</v>
      </c>
    </row>
    <row r="24" spans="1:22" ht="47.25" x14ac:dyDescent="0.25">
      <c r="A24" s="6">
        <v>20</v>
      </c>
      <c r="B24" s="31" t="s">
        <v>88</v>
      </c>
      <c r="C24" s="32" t="s">
        <v>89</v>
      </c>
      <c r="D24" s="32" t="s">
        <v>35</v>
      </c>
      <c r="E24" s="32" t="s">
        <v>34</v>
      </c>
      <c r="F24" s="32" t="s">
        <v>33</v>
      </c>
      <c r="G24" s="32">
        <v>150</v>
      </c>
      <c r="H24" s="33" t="s">
        <v>39</v>
      </c>
      <c r="I24" s="37">
        <v>5</v>
      </c>
      <c r="J24" s="34">
        <v>95</v>
      </c>
      <c r="K24" s="35" t="s">
        <v>38</v>
      </c>
      <c r="L24" s="10"/>
      <c r="M24" s="42"/>
      <c r="N24" s="40" t="s">
        <v>12</v>
      </c>
      <c r="O24" s="127">
        <v>2200</v>
      </c>
      <c r="P24" s="142">
        <v>6000</v>
      </c>
      <c r="Q24" s="110" t="s">
        <v>61</v>
      </c>
      <c r="R24" s="120">
        <v>4200</v>
      </c>
      <c r="S24" s="44">
        <f t="shared" si="0"/>
        <v>150</v>
      </c>
      <c r="T24" s="29">
        <f t="shared" si="4"/>
        <v>58800</v>
      </c>
      <c r="U24" s="30">
        <f t="shared" si="5"/>
        <v>5</v>
      </c>
      <c r="V24" s="30">
        <f t="shared" si="6"/>
        <v>95</v>
      </c>
    </row>
    <row r="25" spans="1:22" ht="63" x14ac:dyDescent="0.25">
      <c r="A25" s="6">
        <v>21</v>
      </c>
      <c r="B25" s="95" t="s">
        <v>90</v>
      </c>
      <c r="C25" s="90" t="s">
        <v>91</v>
      </c>
      <c r="D25" s="90" t="s">
        <v>92</v>
      </c>
      <c r="E25" s="90" t="s">
        <v>93</v>
      </c>
      <c r="F25" s="78" t="s">
        <v>9</v>
      </c>
      <c r="G25" s="90">
        <v>150</v>
      </c>
      <c r="H25" s="91" t="s">
        <v>10</v>
      </c>
      <c r="I25" s="92">
        <v>5</v>
      </c>
      <c r="J25" s="93">
        <v>95</v>
      </c>
      <c r="K25" s="94"/>
      <c r="L25" s="10"/>
      <c r="M25" s="66"/>
      <c r="N25" s="67"/>
      <c r="O25" s="140"/>
      <c r="P25" s="141"/>
      <c r="Q25" s="121"/>
      <c r="R25" s="115"/>
      <c r="S25" s="44">
        <f t="shared" si="0"/>
        <v>150</v>
      </c>
      <c r="T25" s="29">
        <f t="shared" si="4"/>
        <v>0</v>
      </c>
      <c r="U25" s="30">
        <f t="shared" si="5"/>
        <v>5</v>
      </c>
      <c r="V25" s="30">
        <f t="shared" si="6"/>
        <v>95</v>
      </c>
    </row>
    <row r="26" spans="1:22" ht="47.25" x14ac:dyDescent="0.25">
      <c r="A26" s="6">
        <v>22</v>
      </c>
      <c r="B26" s="31" t="s">
        <v>94</v>
      </c>
      <c r="C26" s="32" t="s">
        <v>95</v>
      </c>
      <c r="D26" s="32" t="s">
        <v>96</v>
      </c>
      <c r="E26" s="32" t="s">
        <v>97</v>
      </c>
      <c r="F26" s="32" t="s">
        <v>33</v>
      </c>
      <c r="G26" s="32">
        <v>250</v>
      </c>
      <c r="H26" s="33" t="s">
        <v>39</v>
      </c>
      <c r="I26" s="37">
        <v>10</v>
      </c>
      <c r="J26" s="34">
        <v>90</v>
      </c>
      <c r="K26" s="35" t="s">
        <v>98</v>
      </c>
      <c r="L26" s="10"/>
      <c r="M26" s="42"/>
      <c r="N26" s="40"/>
      <c r="O26" s="41"/>
      <c r="P26" s="109">
        <v>0</v>
      </c>
      <c r="Q26" s="110" t="s">
        <v>61</v>
      </c>
      <c r="R26" s="120"/>
      <c r="S26" s="44">
        <f t="shared" si="0"/>
        <v>250</v>
      </c>
      <c r="T26" s="29">
        <f t="shared" si="4"/>
        <v>0</v>
      </c>
      <c r="U26" s="30">
        <f t="shared" si="5"/>
        <v>10</v>
      </c>
      <c r="V26" s="30">
        <f t="shared" si="6"/>
        <v>90</v>
      </c>
    </row>
    <row r="27" spans="1:22" ht="40.15" customHeight="1" x14ac:dyDescent="0.25">
      <c r="A27" s="6">
        <v>23</v>
      </c>
      <c r="B27" s="80"/>
      <c r="C27" s="78"/>
      <c r="D27" s="78"/>
      <c r="E27" s="78"/>
      <c r="F27" s="78"/>
      <c r="G27" s="78"/>
      <c r="H27" s="77"/>
      <c r="I27" s="76"/>
      <c r="J27" s="75"/>
      <c r="K27" s="74"/>
      <c r="L27" s="43"/>
      <c r="M27" s="66"/>
      <c r="N27" s="67"/>
      <c r="O27" s="68"/>
      <c r="P27" s="56">
        <v>0</v>
      </c>
      <c r="Q27" s="121"/>
      <c r="R27" s="115"/>
      <c r="S27" s="44">
        <f t="shared" ref="S27:S31" si="7">IF(ISBLANK(M27),G27,M27)</f>
        <v>0</v>
      </c>
      <c r="T27" s="29">
        <f t="shared" ref="T27:T31" si="8">24*O27+P27</f>
        <v>0</v>
      </c>
      <c r="U27" s="30">
        <f t="shared" ref="U27:U31" si="9">I27</f>
        <v>0</v>
      </c>
      <c r="V27" s="30">
        <f t="shared" ref="V27:V31" si="10">J27</f>
        <v>0</v>
      </c>
    </row>
    <row r="28" spans="1:22" ht="40.15" customHeight="1" x14ac:dyDescent="0.25">
      <c r="A28" s="6">
        <v>24</v>
      </c>
      <c r="B28" s="31"/>
      <c r="C28" s="32"/>
      <c r="D28" s="32"/>
      <c r="E28" s="32"/>
      <c r="F28" s="32"/>
      <c r="G28" s="32"/>
      <c r="H28" s="33"/>
      <c r="I28" s="37"/>
      <c r="J28" s="34"/>
      <c r="K28" s="35"/>
      <c r="L28" s="43"/>
      <c r="M28" s="42"/>
      <c r="N28" s="40"/>
      <c r="O28" s="41"/>
      <c r="P28" s="109">
        <v>0</v>
      </c>
      <c r="Q28" s="63"/>
      <c r="R28" s="114"/>
      <c r="S28" s="44">
        <f t="shared" si="7"/>
        <v>0</v>
      </c>
      <c r="T28" s="29">
        <f t="shared" si="8"/>
        <v>0</v>
      </c>
      <c r="U28" s="30">
        <f t="shared" si="9"/>
        <v>0</v>
      </c>
      <c r="V28" s="30">
        <f t="shared" si="10"/>
        <v>0</v>
      </c>
    </row>
    <row r="29" spans="1:22" ht="40.15" customHeight="1" x14ac:dyDescent="0.25">
      <c r="A29" s="6">
        <v>25</v>
      </c>
      <c r="B29" s="85"/>
      <c r="C29" s="79"/>
      <c r="D29" s="78"/>
      <c r="E29" s="79"/>
      <c r="F29" s="79"/>
      <c r="G29" s="79"/>
      <c r="H29" s="96"/>
      <c r="I29" s="97"/>
      <c r="J29" s="98"/>
      <c r="K29" s="74"/>
      <c r="L29" s="43"/>
      <c r="M29" s="66"/>
      <c r="N29" s="67"/>
      <c r="O29" s="68"/>
      <c r="P29" s="56">
        <v>0</v>
      </c>
      <c r="Q29" s="122"/>
      <c r="R29" s="115"/>
      <c r="S29" s="44">
        <f t="shared" si="7"/>
        <v>0</v>
      </c>
      <c r="T29" s="29">
        <f t="shared" si="8"/>
        <v>0</v>
      </c>
      <c r="U29" s="30">
        <f t="shared" si="9"/>
        <v>0</v>
      </c>
      <c r="V29" s="30">
        <f t="shared" si="10"/>
        <v>0</v>
      </c>
    </row>
    <row r="30" spans="1:22" ht="40.15" customHeight="1" x14ac:dyDescent="0.25">
      <c r="A30" s="6">
        <v>26</v>
      </c>
      <c r="B30" s="31"/>
      <c r="C30" s="32"/>
      <c r="D30" s="32"/>
      <c r="E30" s="32"/>
      <c r="F30" s="32"/>
      <c r="G30" s="32"/>
      <c r="H30" s="33"/>
      <c r="I30" s="37"/>
      <c r="J30" s="34"/>
      <c r="K30" s="35"/>
      <c r="L30" s="43"/>
      <c r="M30" s="42"/>
      <c r="N30" s="40"/>
      <c r="O30" s="41"/>
      <c r="P30" s="109">
        <v>0</v>
      </c>
      <c r="Q30" s="123"/>
      <c r="R30" s="114"/>
      <c r="S30" s="44">
        <f t="shared" si="7"/>
        <v>0</v>
      </c>
      <c r="T30" s="29">
        <f t="shared" si="8"/>
        <v>0</v>
      </c>
      <c r="U30" s="30">
        <f t="shared" si="9"/>
        <v>0</v>
      </c>
      <c r="V30" s="30">
        <f t="shared" si="10"/>
        <v>0</v>
      </c>
    </row>
    <row r="31" spans="1:22" ht="40.15" customHeight="1" x14ac:dyDescent="0.25">
      <c r="A31" s="6">
        <v>27</v>
      </c>
      <c r="B31" s="80"/>
      <c r="C31" s="78"/>
      <c r="D31" s="78"/>
      <c r="E31" s="78"/>
      <c r="F31" s="78"/>
      <c r="G31" s="78"/>
      <c r="H31" s="77"/>
      <c r="I31" s="76"/>
      <c r="J31" s="75"/>
      <c r="K31" s="74"/>
      <c r="L31" s="43"/>
      <c r="M31" s="66"/>
      <c r="N31" s="67"/>
      <c r="O31" s="68"/>
      <c r="P31" s="56">
        <v>0</v>
      </c>
      <c r="Q31" s="122"/>
      <c r="R31" s="115"/>
      <c r="S31" s="44">
        <f t="shared" si="7"/>
        <v>0</v>
      </c>
      <c r="T31" s="29">
        <f t="shared" si="8"/>
        <v>0</v>
      </c>
      <c r="U31" s="30">
        <f t="shared" si="9"/>
        <v>0</v>
      </c>
      <c r="V31" s="30">
        <f t="shared" si="10"/>
        <v>0</v>
      </c>
    </row>
    <row r="32" spans="1:22" ht="40.15" customHeight="1" x14ac:dyDescent="0.25">
      <c r="A32" s="6">
        <v>28</v>
      </c>
      <c r="B32" s="31"/>
      <c r="C32" s="32"/>
      <c r="D32" s="32"/>
      <c r="E32" s="32"/>
      <c r="F32" s="32"/>
      <c r="G32" s="32"/>
      <c r="H32" s="33"/>
      <c r="I32" s="37"/>
      <c r="J32" s="34"/>
      <c r="K32" s="35"/>
      <c r="L32" s="64"/>
      <c r="M32" s="42"/>
      <c r="N32" s="40"/>
      <c r="O32" s="41"/>
      <c r="P32" s="109">
        <v>0</v>
      </c>
      <c r="Q32" s="123"/>
      <c r="R32" s="124"/>
      <c r="S32" s="44">
        <f t="shared" ref="S32" si="11">IF(ISBLANK(M32),G32,M32)</f>
        <v>0</v>
      </c>
      <c r="T32" s="29">
        <f t="shared" ref="T32" si="12">24*O32+P32</f>
        <v>0</v>
      </c>
      <c r="U32" s="30">
        <f t="shared" ref="U32" si="13">I32</f>
        <v>0</v>
      </c>
      <c r="V32" s="30">
        <f t="shared" ref="V32" si="14">J32</f>
        <v>0</v>
      </c>
    </row>
    <row r="33" spans="1:22" ht="40.15" customHeight="1" x14ac:dyDescent="0.25">
      <c r="A33" s="6">
        <v>29</v>
      </c>
      <c r="B33" s="80"/>
      <c r="C33" s="78"/>
      <c r="D33" s="78"/>
      <c r="E33" s="78"/>
      <c r="F33" s="78"/>
      <c r="G33" s="78"/>
      <c r="H33" s="77"/>
      <c r="I33" s="80"/>
      <c r="J33" s="75"/>
      <c r="K33" s="74"/>
      <c r="L33" s="10"/>
      <c r="M33" s="54"/>
      <c r="N33" s="55"/>
      <c r="O33" s="56"/>
      <c r="P33" s="56">
        <v>0</v>
      </c>
      <c r="Q33" s="125"/>
      <c r="R33" s="113"/>
      <c r="S33" s="44">
        <f t="shared" ref="S33" si="15">IF(ISBLANK(M33),G33,M33)</f>
        <v>0</v>
      </c>
      <c r="T33" s="29">
        <f t="shared" ref="T33" si="16">24*O33+P33</f>
        <v>0</v>
      </c>
      <c r="U33" s="30">
        <f t="shared" ref="U33" si="17">I33</f>
        <v>0</v>
      </c>
      <c r="V33" s="30">
        <f t="shared" ref="V33" si="18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 S27:S33">
    <cfRule type="expression" dxfId="4" priority="281">
      <formula>M5&gt;G5</formula>
    </cfRule>
    <cfRule type="expression" priority="282">
      <formula>$M$5&gt;$G$5</formula>
    </cfRule>
  </conditionalFormatting>
  <conditionalFormatting sqref="S23">
    <cfRule type="expression" dxfId="3" priority="7">
      <formula>M23&gt;G23</formula>
    </cfRule>
    <cfRule type="expression" priority="8">
      <formula>$M$5&gt;$G$5</formula>
    </cfRule>
  </conditionalFormatting>
  <conditionalFormatting sqref="S25">
    <cfRule type="expression" dxfId="2" priority="5">
      <formula>M25&gt;G25</formula>
    </cfRule>
    <cfRule type="expression" priority="6">
      <formula>$M$5&gt;$G$5</formula>
    </cfRule>
  </conditionalFormatting>
  <conditionalFormatting sqref="S24">
    <cfRule type="expression" dxfId="1" priority="3">
      <formula>M24&gt;G24</formula>
    </cfRule>
    <cfRule type="expression" priority="4">
      <formula>$M$5&gt;$G$5</formula>
    </cfRule>
  </conditionalFormatting>
  <conditionalFormatting sqref="S26">
    <cfRule type="expression" dxfId="0" priority="1">
      <formula>M26&gt;G26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7D18CE-48AE-43F2-97C8-608892E86B29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7d544bdc-a7fa-4516-973e-3ad2926cbdd1"/>
    <ds:schemaRef ds:uri="http://schemas.microsoft.com/sharepoint/v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94E444A-78EF-4E0B-841C-E104784C5D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F5F098-A904-4252-A4F6-4724DDC6CC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2019-12-18T23:23:18Z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