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FileDepot.eClient.wa.lcl\WaTech\LegalServices\Acquisitions\Vendor Master Services Agreements\Procurements\Ethernet (Wireline and Wireless)\RFQs\N20-RFQ-036 - WSP extended RFQ\Vendor Responses\Mammoth\"/>
    </mc:Choice>
  </mc:AlternateContent>
  <bookViews>
    <workbookView xWindow="0" yWindow="0" windowWidth="28800" windowHeight="12300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32" i="4" l="1"/>
  <c r="T32" i="4"/>
  <c r="U32" i="4"/>
  <c r="V32" i="4"/>
  <c r="S33" i="4" l="1"/>
  <c r="T33" i="4"/>
  <c r="U33" i="4"/>
  <c r="V33" i="4"/>
  <c r="S8" i="4" l="1"/>
  <c r="T8" i="4"/>
  <c r="U8" i="4"/>
  <c r="V8" i="4"/>
  <c r="S9" i="4"/>
  <c r="T9" i="4"/>
  <c r="U9" i="4"/>
  <c r="V9" i="4"/>
  <c r="S10" i="4"/>
  <c r="T10" i="4"/>
  <c r="U10" i="4"/>
  <c r="V10" i="4"/>
  <c r="S11" i="4"/>
  <c r="T11" i="4"/>
  <c r="U11" i="4"/>
  <c r="V11" i="4"/>
  <c r="S12" i="4"/>
  <c r="T12" i="4"/>
  <c r="U12" i="4"/>
  <c r="V12" i="4"/>
  <c r="S13" i="4"/>
  <c r="T13" i="4"/>
  <c r="U13" i="4"/>
  <c r="V13" i="4"/>
  <c r="S14" i="4"/>
  <c r="T14" i="4"/>
  <c r="U14" i="4"/>
  <c r="V14" i="4"/>
  <c r="S15" i="4"/>
  <c r="T15" i="4"/>
  <c r="U15" i="4"/>
  <c r="V15" i="4"/>
  <c r="S16" i="4"/>
  <c r="T16" i="4"/>
  <c r="U16" i="4"/>
  <c r="V16" i="4"/>
  <c r="S17" i="4"/>
  <c r="T17" i="4"/>
  <c r="U17" i="4"/>
  <c r="V17" i="4"/>
  <c r="S18" i="4"/>
  <c r="T18" i="4"/>
  <c r="U18" i="4"/>
  <c r="V18" i="4"/>
  <c r="S19" i="4"/>
  <c r="T19" i="4"/>
  <c r="U19" i="4"/>
  <c r="V19" i="4"/>
  <c r="S20" i="4"/>
  <c r="T20" i="4"/>
  <c r="U20" i="4"/>
  <c r="V20" i="4"/>
  <c r="S21" i="4"/>
  <c r="T21" i="4"/>
  <c r="U21" i="4"/>
  <c r="V21" i="4"/>
  <c r="S22" i="4"/>
  <c r="T22" i="4"/>
  <c r="U22" i="4"/>
  <c r="V22" i="4"/>
  <c r="S23" i="4"/>
  <c r="T23" i="4"/>
  <c r="U23" i="4"/>
  <c r="V23" i="4"/>
  <c r="S24" i="4"/>
  <c r="T24" i="4"/>
  <c r="U24" i="4"/>
  <c r="V24" i="4"/>
  <c r="S25" i="4"/>
  <c r="T25" i="4"/>
  <c r="U25" i="4"/>
  <c r="V25" i="4"/>
  <c r="S26" i="4"/>
  <c r="T26" i="4"/>
  <c r="U26" i="4"/>
  <c r="V26" i="4"/>
  <c r="S27" i="4"/>
  <c r="T27" i="4"/>
  <c r="U27" i="4"/>
  <c r="V27" i="4"/>
  <c r="S28" i="4"/>
  <c r="T28" i="4"/>
  <c r="U28" i="4"/>
  <c r="V28" i="4"/>
  <c r="S29" i="4"/>
  <c r="T29" i="4"/>
  <c r="U29" i="4"/>
  <c r="V29" i="4"/>
  <c r="S30" i="4"/>
  <c r="T30" i="4"/>
  <c r="U30" i="4"/>
  <c r="V30" i="4"/>
  <c r="S31" i="4"/>
  <c r="T31" i="4"/>
  <c r="U31" i="4"/>
  <c r="V31" i="4"/>
  <c r="S6" i="4" l="1"/>
  <c r="T6" i="4"/>
  <c r="U6" i="4"/>
  <c r="V6" i="4"/>
  <c r="S7" i="4"/>
  <c r="T7" i="4"/>
  <c r="U7" i="4"/>
  <c r="V7" i="4"/>
  <c r="S5" i="4" l="1"/>
  <c r="T5" i="4"/>
  <c r="U5" i="4"/>
  <c r="V5" i="4"/>
</calcChain>
</file>

<file path=xl/sharedStrings.xml><?xml version="1.0" encoding="utf-8"?>
<sst xmlns="http://schemas.openxmlformats.org/spreadsheetml/2006/main" count="89" uniqueCount="59">
  <si>
    <t>2nd Floor, NE Corner, utility closet next to room 224</t>
  </si>
  <si>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</si>
  <si>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</si>
  <si>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</si>
  <si>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</si>
  <si>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</si>
  <si>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</si>
  <si>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</si>
  <si>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</si>
  <si>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</si>
  <si>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</si>
  <si>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</si>
  <si>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</si>
  <si>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</si>
  <si>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</si>
  <si>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</si>
  <si>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</si>
  <si>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</si>
  <si>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</si>
  <si>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</si>
  <si>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</si>
  <si>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</si>
  <si>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</si>
  <si>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</si>
  <si>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</si>
  <si>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</si>
  <si>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</si>
  <si>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</si>
  <si>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</si>
  <si>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</si>
  <si>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</si>
  <si>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WSP0301</t>
  </si>
  <si>
    <t>Site / Owner contact : Michael F. Geiger 360-534-0602 mike.geiger@wsp.wa.gov</t>
  </si>
  <si>
    <t>Circuits to be installed at the building telco  demarc.</t>
  </si>
  <si>
    <t>NO</t>
  </si>
  <si>
    <t>100M</t>
  </si>
  <si>
    <t>Must be 1600-byte MTU minimum - Copper Handoff</t>
  </si>
  <si>
    <t>WSP1201</t>
  </si>
  <si>
    <t>Site contact : Michael F. Geiger  360-534-0602 mike.geiger@wsp.wa.gov
Building Leased from DOT Contact person: David Yoon (DOT) YoonD@wsdot.wa.gov</t>
  </si>
  <si>
    <t>Must be 1600-byte MTU minimum- Copper Handoff</t>
  </si>
  <si>
    <t>WSP1902</t>
  </si>
  <si>
    <t>WSP0803</t>
  </si>
  <si>
    <t>WSP0802</t>
  </si>
  <si>
    <t>Site/Owner contact: Michael F. Geiger 360-534-0602 mike.geiger@wsp.wa.gov</t>
  </si>
  <si>
    <t>(WSP15 DX Scale House)                  Falling Springs Road                       Pomeroy, WA 99347
46°28’45.0”N, 117°37’51”W Landline: 509-843-1341</t>
  </si>
  <si>
    <t>Plymouth Scale house - 
I-82 WB Milepost 132
45°57’33.5”N, 119°20’28.24”W Landline: 509-734-7043</t>
  </si>
  <si>
    <t>I-90 WB Milepost 80 
Cle Elum WA, 98926
47°10’59.5”N, 121°01’40.5”W 
Landline: 509-674-9704</t>
  </si>
  <si>
    <t>I-5 NB Milepost 188
Silverlake WA 
47°54’5.0”N, 122°12’53.0”W  
Landline: 360-654-1280</t>
  </si>
  <si>
    <t>I5 SB Milepost 44
46°12’15.5”N, 122°53’34.5”W 
Landline: 360-577-2044</t>
  </si>
  <si>
    <t>WSP1704</t>
  </si>
  <si>
    <t>Fire Training Academy
50810 Grouse Ridge Road               North Bend, WA 98045-9174</t>
  </si>
  <si>
    <t>Site / Owner contact :             Michael F. Geiger 360- 534-0602 mike.geiger@wsp.wa.gov</t>
  </si>
  <si>
    <t>N/A</t>
  </si>
  <si>
    <t xml:space="preserve"> Evaluation Model for Solicitation Number N20-RFQ-036 Amendment 1</t>
  </si>
  <si>
    <t>EWH3201</t>
  </si>
  <si>
    <t>2316 W 1st Ave, Spokane, WA 99201-5906</t>
  </si>
  <si>
    <t xml:space="preserve">Francis Langston  509-363-5326 Owner Contact: Mark Webber  Mark.Webber@northwestmuseum.org </t>
  </si>
  <si>
    <t>Room P-104</t>
  </si>
  <si>
    <t>1000M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</si>
</sst>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43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6">
      <alignment horizontal="left" vertical="top" wrapText="1"/>
    </xf>
    <xf numFmtId="7" fontId="2" fillId="2" borderId="33">
      <alignment horizontal="left" vertical="top" wrapText="1"/>
    </xf>
    <xf numFmtId="7" fontId="2" fillId="0" borderId="33">
      <alignment horizontal="center" vertical="top" wrapText="1"/>
    </xf>
    <xf numFmtId="7" fontId="2" fillId="39" borderId="36">
      <alignment horizontal="left" vertical="top" wrapText="1"/>
    </xf>
  </cellStyleXfs>
  <cellXfs count="152">
    <xf numFmtId="0" fontId="0" fillId="0" borderId="0" xfId="0"/>
    <xf numFmtId="0" fontId="2" fillId="0" borderId="0" xfId="0" applyFont="1" applyFill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6" borderId="0" xfId="0" applyFont="1" applyFill="1" applyBorder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0" borderId="6" xfId="0" applyFont="1" applyFill="1" applyBorder="1" applyAlignment="1">
      <alignment horizontal="left" vertical="top" wrapText="1"/>
    </xf>
    <xf numFmtId="0" fontId="4" fillId="0" borderId="7" xfId="0" applyFont="1" applyFill="1" applyBorder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0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4" xfId="0" applyNumberFormat="1" applyFont="1" applyFill="1" applyBorder="1" applyAlignment="1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4" xfId="1" applyNumberFormat="1" applyFont="1" applyBorder="1" applyAlignment="1">
      <alignment horizontal="left" vertical="top" wrapText="1"/>
    </xf>
    <xf numFmtId="0" fontId="4" fillId="0" borderId="37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3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0" fontId="2" fillId="4" borderId="41" xfId="0" applyFont="1" applyFill="1" applyBorder="1" applyAlignment="1">
      <alignment horizontal="left" vertical="top" wrapText="1"/>
    </xf>
    <xf numFmtId="7" fontId="2" fillId="41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horizontal="left" vertical="top" wrapText="1"/>
    </xf>
    <xf numFmtId="0" fontId="2" fillId="42" borderId="32" xfId="0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8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5" xfId="1" applyNumberFormat="1" applyFont="1" applyFill="1" applyBorder="1" applyAlignment="1">
      <alignment horizontal="left" vertical="top" wrapText="1"/>
    </xf>
    <xf numFmtId="164" fontId="5" fillId="42" borderId="33" xfId="1" applyNumberFormat="1" applyFont="1" applyFill="1" applyBorder="1" applyAlignment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7" applyFill="1" applyBorder="1">
      <alignment horizontal="left" vertical="top" wrapText="1"/>
    </xf>
    <xf numFmtId="7" fontId="2" fillId="41" borderId="33" xfId="44" applyFill="1" applyBorder="1">
      <alignment horizontal="left" vertical="top" wrapText="1"/>
    </xf>
    <xf numFmtId="7" fontId="2" fillId="41" borderId="42" xfId="44" applyFill="1" applyBorder="1">
      <alignment horizontal="left" vertical="top" wrapText="1"/>
    </xf>
    <xf numFmtId="7" fontId="2" fillId="41" borderId="33" xfId="1" applyNumberFormat="1" applyFont="1" applyFill="1" applyBorder="1" applyAlignment="1">
      <alignment horizontal="left" vertical="top" wrapText="1"/>
    </xf>
    <xf numFmtId="7" fontId="2" fillId="43" borderId="42" xfId="1" applyNumberFormat="1" applyFont="1" applyFill="1" applyBorder="1" applyAlignment="1">
      <alignment horizontal="left" vertical="top" wrapText="1"/>
    </xf>
    <xf numFmtId="7" fontId="2" fillId="44" borderId="42" xfId="1" applyNumberFormat="1" applyFont="1" applyFill="1" applyBorder="1" applyAlignment="1">
      <alignment horizontal="left" vertical="top" wrapText="1"/>
    </xf>
    <xf numFmtId="7" fontId="2" fillId="2" borderId="42" xfId="1" applyNumberFormat="1" applyFont="1" applyFill="1" applyBorder="1" applyAlignment="1">
      <alignment vertical="top" wrapText="1"/>
    </xf>
    <xf numFmtId="0" fontId="4" fillId="2" borderId="16" xfId="0" applyFont="1" applyFill="1" applyBorder="1" applyAlignment="1">
      <alignment horizontal="left" vertical="top" wrapText="1"/>
    </xf>
    <xf numFmtId="0" fontId="2" fillId="2" borderId="0" xfId="0" applyFont="1" applyFill="1" applyBorder="1" applyAlignment="1">
      <alignment horizontal="left" vertical="top" wrapText="1"/>
    </xf>
    <xf numFmtId="7" fontId="2" fillId="2" borderId="33" xfId="44" applyFill="1" applyBorder="1">
      <alignment horizontal="left" vertical="top" wrapText="1"/>
    </xf>
    <xf numFmtId="7" fontId="2" fillId="6" borderId="42" xfId="45" applyFill="1" applyBorder="1" applyAlignment="1">
      <alignment vertical="top" wrapText="1"/>
    </xf>
    <xf numFmtId="0" fontId="4" fillId="2" borderId="17" xfId="0" applyFont="1" applyFill="1" applyBorder="1" applyAlignment="1">
      <alignment horizontal="left" vertical="top" wrapText="1"/>
    </xf>
    <xf numFmtId="0" fontId="2" fillId="41" borderId="9" xfId="0" applyFont="1" applyFill="1" applyBorder="1" applyAlignment="1">
      <alignment horizontal="left"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9" xfId="0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2" xfId="47" applyFill="1" applyBorder="1">
      <alignment horizontal="left" vertical="top" wrapText="1"/>
    </xf>
    <xf numFmtId="7" fontId="2" fillId="44" borderId="33" xfId="1" applyNumberFormat="1" applyFont="1" applyFill="1" applyBorder="1" applyAlignment="1">
      <alignment horizontal="left" vertical="top" wrapText="1"/>
    </xf>
    <xf numFmtId="7" fontId="2" fillId="43" borderId="33" xfId="44" applyFill="1" applyBorder="1">
      <alignment horizontal="left" vertical="top" wrapText="1"/>
    </xf>
    <xf numFmtId="7" fontId="2" fillId="44" borderId="33" xfId="47" applyFill="1" applyBorder="1">
      <alignment horizontal="left" vertical="top" wrapText="1"/>
    </xf>
    <xf numFmtId="7" fontId="2" fillId="41" borderId="42" xfId="46" applyFill="1" applyBorder="1" applyAlignment="1">
      <alignment horizontal="left" vertical="top" wrapText="1"/>
    </xf>
    <xf numFmtId="7" fontId="2" fillId="41" borderId="42" xfId="46" applyFill="1" applyBorder="1" applyAlignment="1">
      <alignment vertical="top" wrapText="1"/>
    </xf>
    <xf numFmtId="7" fontId="2" fillId="2" borderId="42" xfId="45" applyFill="1" applyBorder="1" applyAlignment="1">
      <alignment vertical="top" wrapText="1"/>
    </xf>
    <xf numFmtId="7" fontId="2" fillId="2" borderId="10" xfId="45" applyBorder="1">
      <alignment horizontal="left" vertical="top" wrapText="1"/>
    </xf>
    <xf numFmtId="0" fontId="2" fillId="36" borderId="9" xfId="41" applyFont="1" applyBorder="1" applyAlignment="1">
      <alignment horizontal="left" vertical="top" wrapText="1"/>
    </xf>
    <xf numFmtId="0" fontId="2" fillId="36" borderId="1" xfId="41" applyFont="1" applyBorder="1" applyAlignment="1">
      <alignment horizontal="left" vertical="top" wrapText="1"/>
    </xf>
    <xf numFmtId="0" fontId="2" fillId="36" borderId="5" xfId="41" applyFont="1" applyBorder="1" applyAlignment="1">
      <alignment horizontal="left" vertical="top" wrapText="1"/>
    </xf>
    <xf numFmtId="0" fontId="2" fillId="36" borderId="20" xfId="41" applyFont="1" applyBorder="1" applyAlignment="1">
      <alignment horizontal="left" vertical="top" wrapText="1"/>
    </xf>
    <xf numFmtId="0" fontId="2" fillId="36" borderId="10" xfId="41" applyFont="1" applyBorder="1" applyAlignment="1">
      <alignment horizontal="left" vertical="top" wrapText="1"/>
    </xf>
    <xf numFmtId="0" fontId="2" fillId="36" borderId="31" xfId="41" applyFont="1" applyBorder="1" applyAlignment="1">
      <alignment horizontal="left" vertical="top" wrapText="1"/>
    </xf>
    <xf numFmtId="0" fontId="2" fillId="0" borderId="9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left" vertical="top" wrapText="1"/>
    </xf>
    <xf numFmtId="0" fontId="2" fillId="0" borderId="1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2" fillId="0" borderId="20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vertical="top" wrapText="1"/>
    </xf>
    <xf numFmtId="0" fontId="2" fillId="0" borderId="31" xfId="0" applyFont="1" applyFill="1" applyBorder="1" applyAlignment="1">
      <alignment horizontal="left"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9" xfId="41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24" fillId="36" borderId="9" xfId="41" applyFont="1" applyBorder="1" applyAlignment="1">
      <alignment horizontal="left" vertical="top" wrapText="1"/>
    </xf>
    <xf numFmtId="0" fontId="24" fillId="36" borderId="1" xfId="41" applyFont="1" applyBorder="1" applyAlignment="1">
      <alignment horizontal="left" vertical="top" wrapText="1"/>
    </xf>
    <xf numFmtId="0" fontId="24" fillId="0" borderId="9" xfId="0" applyFont="1" applyFill="1" applyBorder="1" applyAlignment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7" fontId="2" fillId="40" borderId="42" xfId="44" applyBorder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7" fontId="2" fillId="6" borderId="42" xfId="47" applyFill="1" applyBorder="1">
      <alignment horizontal="left" vertical="top" wrapText="1"/>
    </xf>
    <xf numFmtId="7" fontId="2" fillId="6" borderId="33" xfId="47" applyFill="1" applyBorder="1">
      <alignment horizontal="left" vertical="top" wrapText="1"/>
    </xf>
    <xf numFmtId="7" fontId="2" fillId="2" borderId="33" xfId="45">
      <alignment horizontal="left" vertical="top" wrapText="1"/>
    </xf>
    <xf numFmtId="7" fontId="2" fillId="2" borderId="1" xfId="45" applyBorder="1">
      <alignment horizontal="left" vertical="top" wrapText="1"/>
    </xf>
    <xf numFmtId="7" fontId="2" fillId="2" borderId="5" xfId="45" applyBorder="1">
      <alignment horizontal="left" vertical="top" wrapText="1"/>
    </xf>
    <xf numFmtId="7" fontId="2" fillId="39" borderId="42" xfId="47" applyBorder="1">
      <alignment horizontal="left" vertical="top" wrapText="1"/>
    </xf>
    <xf numFmtId="0" fontId="2" fillId="2" borderId="9" xfId="45" applyNumberFormat="1" applyBorder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6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/>
    <cellStyle name="MRC White" xfId="46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/>
    <cellStyle name="Shaded Green" xfId="47"/>
    <cellStyle name="Title" xfId="3" builtinId="15" customBuiltin="1"/>
    <cellStyle name="Total" xfId="19" builtinId="25" customBuiltin="1"/>
    <cellStyle name="Warning Text" xfId="16" builtinId="11" customBuiltin="1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8405"/>
  <sheetViews>
    <sheetView tabSelected="1" zoomScaleNormal="100" workbookViewId="0">
      <selection sqref="A1:K1"/>
    </sheetView>
  </sheetViews>
  <sheetFormatPr defaultColWidth="8.85546875" defaultRowHeight="15.75" x14ac:dyDescent="0.25"/>
  <cols>
    <col min="1" max="1" width="4.42578125" style="1" bestFit="1" customWidth="1"/>
    <col min="2" max="2" width="26.140625" style="2" customWidth="1"/>
    <col min="3" max="3" width="35.140625" style="2" customWidth="1"/>
    <col min="4" max="4" width="32.85546875" style="2" customWidth="1"/>
    <col min="5" max="5" width="42.42578125" style="2" customWidth="1"/>
    <col min="6" max="6" width="10.140625" style="2" customWidth="1"/>
    <col min="7" max="7" width="12.28515625" style="2" customWidth="1"/>
    <col min="8" max="8" width="13.28515625" style="2" customWidth="1"/>
    <col min="9" max="10" width="11.42578125" style="2" customWidth="1"/>
    <col min="11" max="11" width="51" style="2" customWidth="1"/>
    <col min="12" max="12" width="3.7109375" style="1" customWidth="1"/>
    <col min="13" max="14" width="21" style="3" customWidth="1"/>
    <col min="15" max="16" width="12.140625" style="4" customWidth="1"/>
    <col min="17" max="18" width="13" style="4" customWidth="1"/>
    <col min="19" max="19" width="9.42578125" style="38" customWidth="1"/>
    <col min="20" max="20" width="11.85546875" style="38" customWidth="1"/>
    <col min="21" max="21" width="9.42578125" style="2" customWidth="1"/>
    <col min="22" max="16384" width="8.85546875" style="2"/>
  </cols>
  <sheetData>
    <row r="1" spans="1:22" ht="26.45" customHeight="1" thickBot="1" x14ac:dyDescent="0.3">
      <c r="A1" s="142" t="s">
        <v>53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S1" s="5"/>
      <c r="T1" s="5"/>
    </row>
    <row r="2" spans="1:22" ht="25.15" customHeight="1" thickBot="1" x14ac:dyDescent="0.3">
      <c r="A2" s="6"/>
      <c r="B2" s="7" t="s">
        <v>1</v>
      </c>
      <c r="C2" s="8"/>
      <c r="D2" s="8"/>
      <c r="E2" s="8"/>
      <c r="F2" s="8"/>
      <c r="G2" s="8"/>
      <c r="H2" s="8"/>
      <c r="I2" s="8"/>
      <c r="J2" s="8"/>
      <c r="K2" s="9"/>
      <c r="L2" s="10"/>
      <c r="M2" s="143" t="s">
        <v>30</v>
      </c>
      <c r="N2" s="144"/>
      <c r="O2" s="144"/>
      <c r="P2" s="144"/>
      <c r="Q2" s="79"/>
      <c r="R2" s="83"/>
      <c r="S2" s="11"/>
      <c r="T2" s="11"/>
    </row>
    <row r="3" spans="1:22" s="17" customFormat="1" ht="50.45" customHeight="1" thickBot="1" x14ac:dyDescent="0.3">
      <c r="A3" s="12"/>
      <c r="B3" s="13"/>
      <c r="C3" s="14"/>
      <c r="D3" s="14"/>
      <c r="E3" s="14"/>
      <c r="F3" s="14"/>
      <c r="G3" s="14"/>
      <c r="H3" s="14"/>
      <c r="I3" s="149" t="s">
        <v>15</v>
      </c>
      <c r="J3" s="150"/>
      <c r="K3" s="15"/>
      <c r="L3" s="16"/>
      <c r="M3" s="145"/>
      <c r="N3" s="146"/>
      <c r="O3" s="146"/>
      <c r="P3" s="146"/>
      <c r="Q3" s="147" t="s">
        <v>28</v>
      </c>
      <c r="R3" s="148"/>
      <c r="S3" s="151" t="s">
        <v>21</v>
      </c>
      <c r="T3" s="151"/>
      <c r="U3" s="151"/>
      <c r="V3" s="151"/>
    </row>
    <row r="4" spans="1:22" s="17" customFormat="1" ht="79.5" thickBot="1" x14ac:dyDescent="0.3">
      <c r="A4" s="12"/>
      <c r="B4" s="18" t="s">
        <v>3</v>
      </c>
      <c r="C4" s="19" t="s">
        <v>11</v>
      </c>
      <c r="D4" s="20" t="s">
        <v>2</v>
      </c>
      <c r="E4" s="20" t="s">
        <v>5</v>
      </c>
      <c r="F4" s="20" t="s">
        <v>4</v>
      </c>
      <c r="G4" s="21" t="s">
        <v>16</v>
      </c>
      <c r="H4" s="20" t="s">
        <v>14</v>
      </c>
      <c r="I4" s="22" t="s">
        <v>17</v>
      </c>
      <c r="J4" s="23" t="s">
        <v>20</v>
      </c>
      <c r="K4" s="23" t="s">
        <v>29</v>
      </c>
      <c r="L4" s="16"/>
      <c r="M4" s="24" t="s">
        <v>24</v>
      </c>
      <c r="N4" s="25" t="s">
        <v>27</v>
      </c>
      <c r="O4" s="26" t="s">
        <v>22</v>
      </c>
      <c r="P4" s="26" t="s">
        <v>23</v>
      </c>
      <c r="Q4" s="46" t="s">
        <v>25</v>
      </c>
      <c r="R4" s="47" t="s">
        <v>26</v>
      </c>
      <c r="S4" s="27" t="s">
        <v>18</v>
      </c>
      <c r="T4" s="27" t="s">
        <v>19</v>
      </c>
      <c r="U4" s="27" t="s">
        <v>17</v>
      </c>
      <c r="V4" s="27" t="s">
        <v>20</v>
      </c>
    </row>
    <row r="5" spans="1:22" ht="78.75" customHeight="1" thickTop="1" x14ac:dyDescent="0.25">
      <c r="A5" s="6">
        <v>1</v>
      </c>
      <c r="B5" s="57" t="s">
        <v>6</v>
      </c>
      <c r="C5" s="58" t="s">
        <v>7</v>
      </c>
      <c r="D5" s="58" t="s">
        <v>8</v>
      </c>
      <c r="E5" s="58" t="s">
        <v>0</v>
      </c>
      <c r="F5" s="58" t="s">
        <v>9</v>
      </c>
      <c r="G5" s="58">
        <v>120</v>
      </c>
      <c r="H5" s="59" t="s">
        <v>10</v>
      </c>
      <c r="I5" s="60">
        <v>10</v>
      </c>
      <c r="J5" s="61">
        <v>90</v>
      </c>
      <c r="K5" s="62" t="s">
        <v>13</v>
      </c>
      <c r="L5" s="10"/>
      <c r="M5" s="66">
        <v>20</v>
      </c>
      <c r="N5" s="67" t="s">
        <v>12</v>
      </c>
      <c r="O5" s="68">
        <v>500</v>
      </c>
      <c r="P5" s="68">
        <v>1000</v>
      </c>
      <c r="Q5" s="69">
        <v>1000</v>
      </c>
      <c r="R5" s="70">
        <v>1800</v>
      </c>
      <c r="S5" s="28">
        <f t="shared" ref="S5:S22" si="0">IF(ISBLANK(M5),G5,M5)</f>
        <v>20</v>
      </c>
      <c r="T5" s="29">
        <f t="shared" ref="T5" si="1">24*O5+P5</f>
        <v>13000</v>
      </c>
      <c r="U5" s="30">
        <f t="shared" ref="U5:U22" si="2">I5</f>
        <v>10</v>
      </c>
      <c r="V5" s="30">
        <f t="shared" ref="V5:V22" si="3">J5</f>
        <v>90</v>
      </c>
    </row>
    <row r="6" spans="1:22" ht="63" x14ac:dyDescent="0.25">
      <c r="A6" s="6">
        <v>2</v>
      </c>
      <c r="B6" s="126" t="s">
        <v>31</v>
      </c>
      <c r="C6" s="127" t="s">
        <v>45</v>
      </c>
      <c r="D6" s="107" t="s">
        <v>32</v>
      </c>
      <c r="E6" s="107" t="s">
        <v>33</v>
      </c>
      <c r="F6" s="107" t="s">
        <v>34</v>
      </c>
      <c r="G6" s="107">
        <v>250</v>
      </c>
      <c r="H6" s="108" t="s">
        <v>35</v>
      </c>
      <c r="I6" s="109">
        <v>10</v>
      </c>
      <c r="J6" s="110">
        <v>90</v>
      </c>
      <c r="K6" s="111" t="s">
        <v>36</v>
      </c>
      <c r="L6" s="10"/>
      <c r="M6" s="141">
        <v>220</v>
      </c>
      <c r="N6" s="138" t="s">
        <v>12</v>
      </c>
      <c r="O6" s="138">
        <v>1226.4093333333333</v>
      </c>
      <c r="P6" s="139">
        <v>26800</v>
      </c>
      <c r="Q6" s="140" t="s">
        <v>52</v>
      </c>
      <c r="R6" s="137">
        <v>3340.3393333333333</v>
      </c>
      <c r="S6" s="53">
        <f t="shared" si="0"/>
        <v>220</v>
      </c>
      <c r="T6" s="31">
        <f t="shared" ref="T6:T22" si="4">24*O6+P6</f>
        <v>56233.824000000001</v>
      </c>
      <c r="U6" s="32">
        <f t="shared" si="2"/>
        <v>10</v>
      </c>
      <c r="V6" s="32">
        <f t="shared" si="3"/>
        <v>90</v>
      </c>
    </row>
    <row r="7" spans="1:22" ht="94.5" x14ac:dyDescent="0.25">
      <c r="A7" s="6">
        <v>3</v>
      </c>
      <c r="B7" s="128" t="s">
        <v>37</v>
      </c>
      <c r="C7" s="113" t="s">
        <v>44</v>
      </c>
      <c r="D7" s="113" t="s">
        <v>38</v>
      </c>
      <c r="E7" s="113" t="s">
        <v>33</v>
      </c>
      <c r="F7" s="114" t="s">
        <v>34</v>
      </c>
      <c r="G7" s="114">
        <v>250</v>
      </c>
      <c r="H7" s="115" t="s">
        <v>10</v>
      </c>
      <c r="I7" s="116">
        <v>10</v>
      </c>
      <c r="J7" s="117">
        <v>90</v>
      </c>
      <c r="K7" s="118" t="s">
        <v>39</v>
      </c>
      <c r="L7" s="10"/>
      <c r="M7" s="132">
        <v>220</v>
      </c>
      <c r="N7" s="133" t="s">
        <v>12</v>
      </c>
      <c r="O7" s="134">
        <v>547.68933333333325</v>
      </c>
      <c r="P7" s="134">
        <v>23500</v>
      </c>
      <c r="Q7" s="135">
        <v>1261.9491628333333</v>
      </c>
      <c r="R7" s="136">
        <v>2209.1393333333331</v>
      </c>
      <c r="S7" s="54">
        <f t="shared" si="0"/>
        <v>220</v>
      </c>
      <c r="T7" s="31">
        <f t="shared" si="4"/>
        <v>36644.543999999994</v>
      </c>
      <c r="U7" s="32">
        <f t="shared" si="2"/>
        <v>10</v>
      </c>
      <c r="V7" s="32">
        <f t="shared" si="3"/>
        <v>90</v>
      </c>
    </row>
    <row r="8" spans="1:22" ht="63" x14ac:dyDescent="0.25">
      <c r="A8" s="6">
        <v>4</v>
      </c>
      <c r="B8" s="33" t="s">
        <v>40</v>
      </c>
      <c r="C8" s="119" t="s">
        <v>46</v>
      </c>
      <c r="D8" s="119" t="s">
        <v>32</v>
      </c>
      <c r="E8" s="119" t="s">
        <v>33</v>
      </c>
      <c r="F8" s="34" t="s">
        <v>34</v>
      </c>
      <c r="G8" s="34">
        <v>250</v>
      </c>
      <c r="H8" s="35" t="s">
        <v>35</v>
      </c>
      <c r="I8" s="39">
        <v>10</v>
      </c>
      <c r="J8" s="36">
        <v>90</v>
      </c>
      <c r="K8" s="37" t="s">
        <v>36</v>
      </c>
      <c r="L8" s="10"/>
      <c r="M8" s="51"/>
      <c r="N8" s="48"/>
      <c r="O8" s="49"/>
      <c r="P8" s="129">
        <v>0</v>
      </c>
      <c r="Q8" s="130" t="s">
        <v>52</v>
      </c>
      <c r="R8" s="72"/>
      <c r="S8" s="53">
        <f t="shared" si="0"/>
        <v>250</v>
      </c>
      <c r="T8" s="31">
        <f t="shared" si="4"/>
        <v>0</v>
      </c>
      <c r="U8" s="32">
        <f t="shared" si="2"/>
        <v>10</v>
      </c>
      <c r="V8" s="32">
        <f t="shared" si="3"/>
        <v>90</v>
      </c>
    </row>
    <row r="9" spans="1:22" ht="63" x14ac:dyDescent="0.25">
      <c r="A9" s="6">
        <v>5</v>
      </c>
      <c r="B9" s="112" t="s">
        <v>41</v>
      </c>
      <c r="C9" s="114" t="s">
        <v>47</v>
      </c>
      <c r="D9" s="114" t="s">
        <v>32</v>
      </c>
      <c r="E9" s="114" t="s">
        <v>33</v>
      </c>
      <c r="F9" s="114" t="s">
        <v>34</v>
      </c>
      <c r="G9" s="114">
        <v>250</v>
      </c>
      <c r="H9" s="115" t="s">
        <v>35</v>
      </c>
      <c r="I9" s="116">
        <v>10</v>
      </c>
      <c r="J9" s="117">
        <v>90</v>
      </c>
      <c r="K9" s="118" t="s">
        <v>36</v>
      </c>
      <c r="L9" s="10"/>
      <c r="M9" s="90"/>
      <c r="N9" s="91"/>
      <c r="O9" s="92"/>
      <c r="P9" s="65">
        <v>0</v>
      </c>
      <c r="Q9" s="131" t="s">
        <v>52</v>
      </c>
      <c r="R9" s="73"/>
      <c r="S9" s="53">
        <f t="shared" si="0"/>
        <v>250</v>
      </c>
      <c r="T9" s="31">
        <f t="shared" si="4"/>
        <v>0</v>
      </c>
      <c r="U9" s="32">
        <f t="shared" si="2"/>
        <v>10</v>
      </c>
      <c r="V9" s="32">
        <f t="shared" si="3"/>
        <v>90</v>
      </c>
    </row>
    <row r="10" spans="1:22" ht="47.25" x14ac:dyDescent="0.25">
      <c r="A10" s="6">
        <v>6</v>
      </c>
      <c r="B10" s="106" t="s">
        <v>42</v>
      </c>
      <c r="C10" s="107" t="s">
        <v>48</v>
      </c>
      <c r="D10" s="107" t="s">
        <v>43</v>
      </c>
      <c r="E10" s="107" t="s">
        <v>33</v>
      </c>
      <c r="F10" s="107" t="s">
        <v>34</v>
      </c>
      <c r="G10" s="107">
        <v>250</v>
      </c>
      <c r="H10" s="108" t="s">
        <v>35</v>
      </c>
      <c r="I10" s="109">
        <v>10</v>
      </c>
      <c r="J10" s="110">
        <v>90</v>
      </c>
      <c r="K10" s="111" t="s">
        <v>36</v>
      </c>
      <c r="L10" s="10"/>
      <c r="M10" s="51"/>
      <c r="N10" s="48"/>
      <c r="O10" s="49"/>
      <c r="P10" s="129">
        <v>0</v>
      </c>
      <c r="Q10" s="130" t="s">
        <v>52</v>
      </c>
      <c r="R10" s="72"/>
      <c r="S10" s="53">
        <f t="shared" si="0"/>
        <v>250</v>
      </c>
      <c r="T10" s="31">
        <f t="shared" si="4"/>
        <v>0</v>
      </c>
      <c r="U10" s="32">
        <f t="shared" si="2"/>
        <v>10</v>
      </c>
      <c r="V10" s="32">
        <f t="shared" si="3"/>
        <v>90</v>
      </c>
    </row>
    <row r="11" spans="1:22" ht="47.25" x14ac:dyDescent="0.25">
      <c r="A11" s="6">
        <v>7</v>
      </c>
      <c r="B11" s="120" t="s">
        <v>49</v>
      </c>
      <c r="C11" s="121" t="s">
        <v>50</v>
      </c>
      <c r="D11" s="121" t="s">
        <v>51</v>
      </c>
      <c r="E11" s="121" t="s">
        <v>33</v>
      </c>
      <c r="F11" s="121" t="s">
        <v>34</v>
      </c>
      <c r="G11" s="121">
        <v>250</v>
      </c>
      <c r="H11" s="122" t="s">
        <v>35</v>
      </c>
      <c r="I11" s="123">
        <v>10</v>
      </c>
      <c r="J11" s="124">
        <v>90</v>
      </c>
      <c r="K11" s="125" t="s">
        <v>36</v>
      </c>
      <c r="L11" s="10"/>
      <c r="M11" s="90"/>
      <c r="N11" s="91"/>
      <c r="O11" s="92"/>
      <c r="P11" s="65">
        <v>0</v>
      </c>
      <c r="Q11" s="131" t="s">
        <v>52</v>
      </c>
      <c r="R11" s="73"/>
      <c r="S11" s="53">
        <f t="shared" si="0"/>
        <v>250</v>
      </c>
      <c r="T11" s="31">
        <f t="shared" si="4"/>
        <v>0</v>
      </c>
      <c r="U11" s="32">
        <f t="shared" si="2"/>
        <v>10</v>
      </c>
      <c r="V11" s="32">
        <f t="shared" si="3"/>
        <v>90</v>
      </c>
    </row>
    <row r="12" spans="1:22" ht="51" customHeight="1" x14ac:dyDescent="0.25">
      <c r="A12" s="6">
        <v>8</v>
      </c>
      <c r="B12" s="33" t="s">
        <v>54</v>
      </c>
      <c r="C12" s="34" t="s">
        <v>55</v>
      </c>
      <c r="D12" s="34" t="s">
        <v>56</v>
      </c>
      <c r="E12" s="34" t="s">
        <v>57</v>
      </c>
      <c r="F12" s="34" t="s">
        <v>34</v>
      </c>
      <c r="G12" s="34">
        <v>250</v>
      </c>
      <c r="H12" s="35" t="s">
        <v>58</v>
      </c>
      <c r="I12" s="39">
        <v>10</v>
      </c>
      <c r="J12" s="36">
        <v>90</v>
      </c>
      <c r="K12" s="37"/>
      <c r="L12" s="10"/>
      <c r="M12" s="51"/>
      <c r="N12" s="48"/>
      <c r="O12" s="49"/>
      <c r="P12" s="129">
        <v>0</v>
      </c>
      <c r="Q12" s="56"/>
      <c r="R12" s="72"/>
      <c r="S12" s="53">
        <f t="shared" si="0"/>
        <v>250</v>
      </c>
      <c r="T12" s="31">
        <f t="shared" si="4"/>
        <v>0</v>
      </c>
      <c r="U12" s="32">
        <f t="shared" si="2"/>
        <v>10</v>
      </c>
      <c r="V12" s="32">
        <f t="shared" si="3"/>
        <v>90</v>
      </c>
    </row>
    <row r="13" spans="1:22" ht="40.15" customHeight="1" x14ac:dyDescent="0.25">
      <c r="A13" s="6">
        <v>9</v>
      </c>
      <c r="B13" s="84"/>
      <c r="C13" s="85"/>
      <c r="D13" s="85"/>
      <c r="E13" s="85"/>
      <c r="F13" s="85"/>
      <c r="G13" s="85"/>
      <c r="H13" s="86"/>
      <c r="I13" s="87"/>
      <c r="J13" s="88"/>
      <c r="K13" s="89"/>
      <c r="L13" s="10"/>
      <c r="M13" s="90"/>
      <c r="N13" s="91"/>
      <c r="O13" s="92"/>
      <c r="P13" s="65">
        <v>0</v>
      </c>
      <c r="Q13" s="55"/>
      <c r="R13" s="73"/>
      <c r="S13" s="53">
        <f t="shared" si="0"/>
        <v>0</v>
      </c>
      <c r="T13" s="31">
        <f t="shared" si="4"/>
        <v>0</v>
      </c>
      <c r="U13" s="32">
        <f t="shared" si="2"/>
        <v>0</v>
      </c>
      <c r="V13" s="32">
        <f t="shared" si="3"/>
        <v>0</v>
      </c>
    </row>
    <row r="14" spans="1:22" ht="40.15" customHeight="1" x14ac:dyDescent="0.25">
      <c r="A14" s="6">
        <v>10</v>
      </c>
      <c r="B14" s="33"/>
      <c r="C14" s="34"/>
      <c r="D14" s="34"/>
      <c r="E14" s="34"/>
      <c r="F14" s="34"/>
      <c r="G14" s="34"/>
      <c r="H14" s="35"/>
      <c r="I14" s="39"/>
      <c r="J14" s="36"/>
      <c r="K14" s="37"/>
      <c r="L14" s="10"/>
      <c r="M14" s="51"/>
      <c r="N14" s="48"/>
      <c r="O14" s="49"/>
      <c r="P14" s="105">
        <v>0</v>
      </c>
      <c r="Q14" s="56"/>
      <c r="R14" s="72"/>
      <c r="S14" s="53">
        <f t="shared" si="0"/>
        <v>0</v>
      </c>
      <c r="T14" s="31">
        <f t="shared" si="4"/>
        <v>0</v>
      </c>
      <c r="U14" s="32">
        <f t="shared" si="2"/>
        <v>0</v>
      </c>
      <c r="V14" s="32">
        <f t="shared" si="3"/>
        <v>0</v>
      </c>
    </row>
    <row r="15" spans="1:22" ht="40.15" customHeight="1" x14ac:dyDescent="0.25">
      <c r="A15" s="6">
        <v>11</v>
      </c>
      <c r="B15" s="93"/>
      <c r="C15" s="94"/>
      <c r="D15" s="85"/>
      <c r="E15" s="94"/>
      <c r="F15" s="94"/>
      <c r="G15" s="94"/>
      <c r="H15" s="95"/>
      <c r="I15" s="96"/>
      <c r="J15" s="97"/>
      <c r="K15" s="89"/>
      <c r="L15" s="10"/>
      <c r="M15" s="90"/>
      <c r="N15" s="91"/>
      <c r="O15" s="92"/>
      <c r="P15" s="65">
        <v>0</v>
      </c>
      <c r="Q15" s="74"/>
      <c r="R15" s="75"/>
      <c r="S15" s="53">
        <f t="shared" si="0"/>
        <v>0</v>
      </c>
      <c r="T15" s="31">
        <f t="shared" si="4"/>
        <v>0</v>
      </c>
      <c r="U15" s="32">
        <f t="shared" si="2"/>
        <v>0</v>
      </c>
      <c r="V15" s="32">
        <f t="shared" si="3"/>
        <v>0</v>
      </c>
    </row>
    <row r="16" spans="1:22" ht="40.15" customHeight="1" x14ac:dyDescent="0.25">
      <c r="A16" s="6">
        <v>12</v>
      </c>
      <c r="B16" s="33"/>
      <c r="C16" s="34"/>
      <c r="D16" s="34"/>
      <c r="E16" s="34"/>
      <c r="F16" s="34"/>
      <c r="G16" s="34"/>
      <c r="H16" s="35"/>
      <c r="I16" s="39"/>
      <c r="J16" s="36"/>
      <c r="K16" s="37"/>
      <c r="L16" s="10"/>
      <c r="M16" s="51"/>
      <c r="N16" s="48"/>
      <c r="O16" s="49"/>
      <c r="P16" s="105">
        <v>0</v>
      </c>
      <c r="Q16" s="56"/>
      <c r="R16" s="72"/>
      <c r="S16" s="53">
        <f t="shared" si="0"/>
        <v>0</v>
      </c>
      <c r="T16" s="31">
        <f t="shared" si="4"/>
        <v>0</v>
      </c>
      <c r="U16" s="32">
        <f t="shared" si="2"/>
        <v>0</v>
      </c>
      <c r="V16" s="32">
        <f t="shared" si="3"/>
        <v>0</v>
      </c>
    </row>
    <row r="17" spans="1:22" ht="40.15" customHeight="1" x14ac:dyDescent="0.25">
      <c r="A17" s="6">
        <v>13</v>
      </c>
      <c r="B17" s="93"/>
      <c r="C17" s="85"/>
      <c r="D17" s="85"/>
      <c r="E17" s="85"/>
      <c r="F17" s="85"/>
      <c r="G17" s="85"/>
      <c r="H17" s="86"/>
      <c r="I17" s="87"/>
      <c r="J17" s="88"/>
      <c r="K17" s="89"/>
      <c r="L17" s="10"/>
      <c r="M17" s="90"/>
      <c r="N17" s="91"/>
      <c r="O17" s="92"/>
      <c r="P17" s="65">
        <v>0</v>
      </c>
      <c r="Q17" s="55"/>
      <c r="R17" s="75"/>
      <c r="S17" s="53">
        <f t="shared" si="0"/>
        <v>0</v>
      </c>
      <c r="T17" s="31">
        <f t="shared" si="4"/>
        <v>0</v>
      </c>
      <c r="U17" s="32">
        <f t="shared" si="2"/>
        <v>0</v>
      </c>
      <c r="V17" s="32">
        <f t="shared" si="3"/>
        <v>0</v>
      </c>
    </row>
    <row r="18" spans="1:22" ht="40.15" customHeight="1" x14ac:dyDescent="0.25">
      <c r="A18" s="6">
        <v>14</v>
      </c>
      <c r="B18" s="33"/>
      <c r="C18" s="34"/>
      <c r="D18" s="34"/>
      <c r="E18" s="34"/>
      <c r="F18" s="34"/>
      <c r="G18" s="34"/>
      <c r="H18" s="35"/>
      <c r="I18" s="39"/>
      <c r="J18" s="36"/>
      <c r="K18" s="37"/>
      <c r="L18" s="10"/>
      <c r="M18" s="51"/>
      <c r="N18" s="48"/>
      <c r="O18" s="49"/>
      <c r="P18" s="105">
        <v>0</v>
      </c>
      <c r="Q18" s="56"/>
      <c r="R18" s="72"/>
      <c r="S18" s="53">
        <f t="shared" si="0"/>
        <v>0</v>
      </c>
      <c r="T18" s="31">
        <f t="shared" si="4"/>
        <v>0</v>
      </c>
      <c r="U18" s="32">
        <f t="shared" si="2"/>
        <v>0</v>
      </c>
      <c r="V18" s="32">
        <f t="shared" si="3"/>
        <v>0</v>
      </c>
    </row>
    <row r="19" spans="1:22" ht="40.15" customHeight="1" x14ac:dyDescent="0.25">
      <c r="A19" s="6">
        <v>15</v>
      </c>
      <c r="B19" s="84"/>
      <c r="C19" s="85"/>
      <c r="D19" s="85"/>
      <c r="E19" s="85"/>
      <c r="F19" s="85"/>
      <c r="G19" s="85"/>
      <c r="H19" s="86"/>
      <c r="I19" s="87"/>
      <c r="J19" s="88"/>
      <c r="K19" s="89"/>
      <c r="L19" s="10"/>
      <c r="M19" s="90"/>
      <c r="N19" s="91"/>
      <c r="O19" s="92"/>
      <c r="P19" s="65">
        <v>0</v>
      </c>
      <c r="Q19" s="55"/>
      <c r="R19" s="73"/>
      <c r="S19" s="53">
        <f t="shared" si="0"/>
        <v>0</v>
      </c>
      <c r="T19" s="31">
        <f t="shared" si="4"/>
        <v>0</v>
      </c>
      <c r="U19" s="32">
        <f t="shared" si="2"/>
        <v>0</v>
      </c>
      <c r="V19" s="32">
        <f t="shared" si="3"/>
        <v>0</v>
      </c>
    </row>
    <row r="20" spans="1:22" ht="40.15" customHeight="1" x14ac:dyDescent="0.25">
      <c r="A20" s="6">
        <v>16</v>
      </c>
      <c r="B20" s="33"/>
      <c r="C20" s="34"/>
      <c r="D20" s="34"/>
      <c r="E20" s="34"/>
      <c r="F20" s="34"/>
      <c r="G20" s="34"/>
      <c r="H20" s="35"/>
      <c r="I20" s="39"/>
      <c r="J20" s="36"/>
      <c r="K20" s="37"/>
      <c r="L20" s="10"/>
      <c r="M20" s="51"/>
      <c r="N20" s="48"/>
      <c r="O20" s="49"/>
      <c r="P20" s="105">
        <v>0</v>
      </c>
      <c r="Q20" s="98"/>
      <c r="R20" s="99"/>
      <c r="S20" s="53">
        <f t="shared" si="0"/>
        <v>0</v>
      </c>
      <c r="T20" s="31">
        <f t="shared" si="4"/>
        <v>0</v>
      </c>
      <c r="U20" s="32">
        <f t="shared" si="2"/>
        <v>0</v>
      </c>
      <c r="V20" s="32">
        <f t="shared" si="3"/>
        <v>0</v>
      </c>
    </row>
    <row r="21" spans="1:22" ht="40.15" customHeight="1" x14ac:dyDescent="0.25">
      <c r="A21" s="6">
        <v>17</v>
      </c>
      <c r="B21" s="40"/>
      <c r="C21" s="41"/>
      <c r="D21" s="41"/>
      <c r="E21" s="41"/>
      <c r="F21" s="41"/>
      <c r="G21" s="41"/>
      <c r="H21" s="42"/>
      <c r="I21" s="43"/>
      <c r="J21" s="44"/>
      <c r="K21" s="45"/>
      <c r="L21" s="10"/>
      <c r="M21" s="90"/>
      <c r="N21" s="91"/>
      <c r="O21" s="92"/>
      <c r="P21" s="65">
        <v>0</v>
      </c>
      <c r="Q21" s="76"/>
      <c r="R21" s="100"/>
      <c r="S21" s="53">
        <f t="shared" si="0"/>
        <v>0</v>
      </c>
      <c r="T21" s="31">
        <f t="shared" si="4"/>
        <v>0</v>
      </c>
      <c r="U21" s="32">
        <f t="shared" si="2"/>
        <v>0</v>
      </c>
      <c r="V21" s="32">
        <f t="shared" si="3"/>
        <v>0</v>
      </c>
    </row>
    <row r="22" spans="1:22" ht="40.15" customHeight="1" x14ac:dyDescent="0.25">
      <c r="A22" s="6">
        <v>18</v>
      </c>
      <c r="B22" s="33"/>
      <c r="C22" s="34"/>
      <c r="D22" s="34"/>
      <c r="E22" s="34"/>
      <c r="F22" s="34"/>
      <c r="G22" s="34"/>
      <c r="H22" s="35"/>
      <c r="I22" s="39"/>
      <c r="J22" s="36"/>
      <c r="K22" s="37"/>
      <c r="L22" s="10"/>
      <c r="M22" s="51"/>
      <c r="N22" s="48"/>
      <c r="O22" s="49"/>
      <c r="P22" s="105">
        <v>0</v>
      </c>
      <c r="Q22" s="77"/>
      <c r="R22" s="101"/>
      <c r="S22" s="53">
        <f t="shared" si="0"/>
        <v>0</v>
      </c>
      <c r="T22" s="31">
        <f t="shared" si="4"/>
        <v>0</v>
      </c>
      <c r="U22" s="32">
        <f t="shared" si="2"/>
        <v>0</v>
      </c>
      <c r="V22" s="32">
        <f t="shared" si="3"/>
        <v>0</v>
      </c>
    </row>
    <row r="23" spans="1:22" ht="40.15" customHeight="1" x14ac:dyDescent="0.25">
      <c r="A23" s="6">
        <v>19</v>
      </c>
      <c r="B23" s="40"/>
      <c r="C23" s="41"/>
      <c r="D23" s="41"/>
      <c r="E23" s="41"/>
      <c r="F23" s="41"/>
      <c r="G23" s="41"/>
      <c r="H23" s="42"/>
      <c r="I23" s="43"/>
      <c r="J23" s="44"/>
      <c r="K23" s="45"/>
      <c r="L23" s="10"/>
      <c r="M23" s="90"/>
      <c r="N23" s="91"/>
      <c r="O23" s="92"/>
      <c r="P23" s="65">
        <v>0</v>
      </c>
      <c r="Q23" s="55"/>
      <c r="R23" s="73"/>
      <c r="S23" s="53">
        <f t="shared" ref="S23:S31" si="5">IF(ISBLANK(M23),G23,M23)</f>
        <v>0</v>
      </c>
      <c r="T23" s="31">
        <f t="shared" ref="T23:T31" si="6">24*O23+P23</f>
        <v>0</v>
      </c>
      <c r="U23" s="32">
        <f t="shared" ref="U23:U31" si="7">I23</f>
        <v>0</v>
      </c>
      <c r="V23" s="32">
        <f t="shared" ref="V23:V31" si="8">J23</f>
        <v>0</v>
      </c>
    </row>
    <row r="24" spans="1:22" ht="40.15" customHeight="1" x14ac:dyDescent="0.25">
      <c r="A24" s="6">
        <v>20</v>
      </c>
      <c r="B24" s="33"/>
      <c r="C24" s="34"/>
      <c r="D24" s="34"/>
      <c r="E24" s="34"/>
      <c r="F24" s="34"/>
      <c r="G24" s="34"/>
      <c r="H24" s="35"/>
      <c r="I24" s="39"/>
      <c r="J24" s="36"/>
      <c r="K24" s="37"/>
      <c r="L24" s="10"/>
      <c r="M24" s="51"/>
      <c r="N24" s="48"/>
      <c r="O24" s="49"/>
      <c r="P24" s="105">
        <v>0</v>
      </c>
      <c r="Q24" s="56"/>
      <c r="R24" s="50"/>
      <c r="S24" s="54">
        <f t="shared" si="5"/>
        <v>0</v>
      </c>
      <c r="T24" s="31">
        <f t="shared" si="6"/>
        <v>0</v>
      </c>
      <c r="U24" s="32">
        <f t="shared" si="7"/>
        <v>0</v>
      </c>
      <c r="V24" s="32">
        <f t="shared" si="8"/>
        <v>0</v>
      </c>
    </row>
    <row r="25" spans="1:22" ht="40.15" customHeight="1" x14ac:dyDescent="0.25">
      <c r="A25" s="6">
        <v>21</v>
      </c>
      <c r="B25" s="40"/>
      <c r="C25" s="41"/>
      <c r="D25" s="41"/>
      <c r="E25" s="41"/>
      <c r="F25" s="41"/>
      <c r="G25" s="41"/>
      <c r="H25" s="42"/>
      <c r="I25" s="43"/>
      <c r="J25" s="44"/>
      <c r="K25" s="45"/>
      <c r="L25" s="10"/>
      <c r="M25" s="90"/>
      <c r="N25" s="91"/>
      <c r="O25" s="92"/>
      <c r="P25" s="65">
        <v>0</v>
      </c>
      <c r="Q25" s="55"/>
      <c r="R25" s="73"/>
      <c r="S25" s="53">
        <f t="shared" si="5"/>
        <v>0</v>
      </c>
      <c r="T25" s="31">
        <f t="shared" si="6"/>
        <v>0</v>
      </c>
      <c r="U25" s="32">
        <f t="shared" si="7"/>
        <v>0</v>
      </c>
      <c r="V25" s="32">
        <f t="shared" si="8"/>
        <v>0</v>
      </c>
    </row>
    <row r="26" spans="1:22" ht="40.15" customHeight="1" x14ac:dyDescent="0.25">
      <c r="A26" s="6">
        <v>22</v>
      </c>
      <c r="B26" s="33"/>
      <c r="C26" s="34"/>
      <c r="D26" s="34"/>
      <c r="E26" s="34"/>
      <c r="F26" s="34"/>
      <c r="G26" s="34"/>
      <c r="H26" s="35"/>
      <c r="I26" s="39"/>
      <c r="J26" s="36"/>
      <c r="K26" s="37"/>
      <c r="L26" s="10"/>
      <c r="M26" s="51"/>
      <c r="N26" s="48"/>
      <c r="O26" s="49"/>
      <c r="P26" s="105">
        <v>0</v>
      </c>
      <c r="Q26" s="56"/>
      <c r="R26" s="72"/>
      <c r="S26" s="53">
        <f t="shared" si="5"/>
        <v>0</v>
      </c>
      <c r="T26" s="31">
        <f t="shared" si="6"/>
        <v>0</v>
      </c>
      <c r="U26" s="32">
        <f t="shared" si="7"/>
        <v>0</v>
      </c>
      <c r="V26" s="32">
        <f t="shared" si="8"/>
        <v>0</v>
      </c>
    </row>
    <row r="27" spans="1:22" ht="40.15" customHeight="1" x14ac:dyDescent="0.25">
      <c r="A27" s="6">
        <v>23</v>
      </c>
      <c r="B27" s="84"/>
      <c r="C27" s="85"/>
      <c r="D27" s="85"/>
      <c r="E27" s="85"/>
      <c r="F27" s="85"/>
      <c r="G27" s="85"/>
      <c r="H27" s="86"/>
      <c r="I27" s="87"/>
      <c r="J27" s="88"/>
      <c r="K27" s="89"/>
      <c r="L27" s="52"/>
      <c r="M27" s="90"/>
      <c r="N27" s="91"/>
      <c r="O27" s="92"/>
      <c r="P27" s="65">
        <v>0</v>
      </c>
      <c r="Q27" s="102"/>
      <c r="R27" s="73"/>
      <c r="S27" s="53">
        <f t="shared" si="5"/>
        <v>0</v>
      </c>
      <c r="T27" s="31">
        <f t="shared" si="6"/>
        <v>0</v>
      </c>
      <c r="U27" s="32">
        <f t="shared" si="7"/>
        <v>0</v>
      </c>
      <c r="V27" s="32">
        <f t="shared" si="8"/>
        <v>0</v>
      </c>
    </row>
    <row r="28" spans="1:22" ht="40.15" customHeight="1" x14ac:dyDescent="0.25">
      <c r="A28" s="6">
        <v>24</v>
      </c>
      <c r="B28" s="33"/>
      <c r="C28" s="34"/>
      <c r="D28" s="34"/>
      <c r="E28" s="34"/>
      <c r="F28" s="34"/>
      <c r="G28" s="34"/>
      <c r="H28" s="35"/>
      <c r="I28" s="39"/>
      <c r="J28" s="36"/>
      <c r="K28" s="37"/>
      <c r="L28" s="52"/>
      <c r="M28" s="51"/>
      <c r="N28" s="48"/>
      <c r="O28" s="49"/>
      <c r="P28" s="105">
        <v>0</v>
      </c>
      <c r="Q28" s="78"/>
      <c r="R28" s="72"/>
      <c r="S28" s="53">
        <f t="shared" si="5"/>
        <v>0</v>
      </c>
      <c r="T28" s="31">
        <f t="shared" si="6"/>
        <v>0</v>
      </c>
      <c r="U28" s="32">
        <f t="shared" si="7"/>
        <v>0</v>
      </c>
      <c r="V28" s="32">
        <f t="shared" si="8"/>
        <v>0</v>
      </c>
    </row>
    <row r="29" spans="1:22" ht="40.15" customHeight="1" x14ac:dyDescent="0.25">
      <c r="A29" s="6">
        <v>25</v>
      </c>
      <c r="B29" s="93"/>
      <c r="C29" s="94"/>
      <c r="D29" s="85"/>
      <c r="E29" s="94"/>
      <c r="F29" s="94"/>
      <c r="G29" s="94"/>
      <c r="H29" s="95"/>
      <c r="I29" s="96"/>
      <c r="J29" s="97"/>
      <c r="K29" s="89"/>
      <c r="L29" s="52"/>
      <c r="M29" s="90"/>
      <c r="N29" s="91"/>
      <c r="O29" s="92"/>
      <c r="P29" s="65">
        <v>0</v>
      </c>
      <c r="Q29" s="103"/>
      <c r="R29" s="73"/>
      <c r="S29" s="53">
        <f t="shared" si="5"/>
        <v>0</v>
      </c>
      <c r="T29" s="31">
        <f t="shared" si="6"/>
        <v>0</v>
      </c>
      <c r="U29" s="32">
        <f t="shared" si="7"/>
        <v>0</v>
      </c>
      <c r="V29" s="32">
        <f t="shared" si="8"/>
        <v>0</v>
      </c>
    </row>
    <row r="30" spans="1:22" ht="40.15" customHeight="1" x14ac:dyDescent="0.25">
      <c r="A30" s="6">
        <v>26</v>
      </c>
      <c r="B30" s="33"/>
      <c r="C30" s="34"/>
      <c r="D30" s="34"/>
      <c r="E30" s="34"/>
      <c r="F30" s="34"/>
      <c r="G30" s="34"/>
      <c r="H30" s="35"/>
      <c r="I30" s="39"/>
      <c r="J30" s="36"/>
      <c r="K30" s="37"/>
      <c r="L30" s="52"/>
      <c r="M30" s="51"/>
      <c r="N30" s="48"/>
      <c r="O30" s="49"/>
      <c r="P30" s="105">
        <v>0</v>
      </c>
      <c r="Q30" s="104"/>
      <c r="R30" s="72"/>
      <c r="S30" s="53">
        <f t="shared" si="5"/>
        <v>0</v>
      </c>
      <c r="T30" s="31">
        <f t="shared" si="6"/>
        <v>0</v>
      </c>
      <c r="U30" s="32">
        <f t="shared" si="7"/>
        <v>0</v>
      </c>
      <c r="V30" s="32">
        <f t="shared" si="8"/>
        <v>0</v>
      </c>
    </row>
    <row r="31" spans="1:22" ht="40.15" customHeight="1" x14ac:dyDescent="0.25">
      <c r="A31" s="6">
        <v>27</v>
      </c>
      <c r="B31" s="84"/>
      <c r="C31" s="85"/>
      <c r="D31" s="85"/>
      <c r="E31" s="85"/>
      <c r="F31" s="85"/>
      <c r="G31" s="85"/>
      <c r="H31" s="86"/>
      <c r="I31" s="87"/>
      <c r="J31" s="88"/>
      <c r="K31" s="89"/>
      <c r="L31" s="52"/>
      <c r="M31" s="90"/>
      <c r="N31" s="91"/>
      <c r="O31" s="92"/>
      <c r="P31" s="65">
        <v>0</v>
      </c>
      <c r="Q31" s="103"/>
      <c r="R31" s="73"/>
      <c r="S31" s="53">
        <f t="shared" si="5"/>
        <v>0</v>
      </c>
      <c r="T31" s="31">
        <f t="shared" si="6"/>
        <v>0</v>
      </c>
      <c r="U31" s="32">
        <f t="shared" si="7"/>
        <v>0</v>
      </c>
      <c r="V31" s="32">
        <f t="shared" si="8"/>
        <v>0</v>
      </c>
    </row>
    <row r="32" spans="1:22" ht="40.15" customHeight="1" x14ac:dyDescent="0.25">
      <c r="A32" s="6">
        <v>28</v>
      </c>
      <c r="B32" s="33"/>
      <c r="C32" s="34"/>
      <c r="D32" s="34"/>
      <c r="E32" s="34"/>
      <c r="F32" s="34"/>
      <c r="G32" s="34"/>
      <c r="H32" s="35"/>
      <c r="I32" s="39"/>
      <c r="J32" s="36"/>
      <c r="K32" s="37"/>
      <c r="L32" s="80"/>
      <c r="M32" s="51"/>
      <c r="N32" s="48"/>
      <c r="O32" s="49"/>
      <c r="P32" s="105">
        <v>0</v>
      </c>
      <c r="Q32" s="104"/>
      <c r="R32" s="81"/>
      <c r="S32" s="53">
        <f t="shared" ref="S32" si="9">IF(ISBLANK(M32),G32,M32)</f>
        <v>0</v>
      </c>
      <c r="T32" s="31">
        <f t="shared" ref="T32" si="10">24*O32+P32</f>
        <v>0</v>
      </c>
      <c r="U32" s="32">
        <f t="shared" ref="U32" si="11">I32</f>
        <v>0</v>
      </c>
      <c r="V32" s="32">
        <f t="shared" ref="V32" si="12">J32</f>
        <v>0</v>
      </c>
    </row>
    <row r="33" spans="1:22" ht="40.15" customHeight="1" x14ac:dyDescent="0.25">
      <c r="A33" s="6">
        <v>29</v>
      </c>
      <c r="B33" s="40"/>
      <c r="C33" s="41"/>
      <c r="D33" s="41"/>
      <c r="E33" s="41"/>
      <c r="F33" s="41"/>
      <c r="G33" s="41"/>
      <c r="H33" s="42"/>
      <c r="I33" s="40"/>
      <c r="J33" s="44"/>
      <c r="K33" s="45"/>
      <c r="L33" s="10"/>
      <c r="M33" s="63"/>
      <c r="N33" s="64"/>
      <c r="O33" s="65"/>
      <c r="P33" s="65">
        <v>0</v>
      </c>
      <c r="Q33" s="82"/>
      <c r="R33" s="71"/>
      <c r="S33" s="53">
        <f t="shared" ref="S33" si="13">IF(ISBLANK(M33),G33,M33)</f>
        <v>0</v>
      </c>
      <c r="T33" s="31">
        <f t="shared" ref="T33" si="14">24*O33+P33</f>
        <v>0</v>
      </c>
      <c r="U33" s="32">
        <f t="shared" ref="U33" si="15">I33</f>
        <v>0</v>
      </c>
      <c r="V33" s="32">
        <f t="shared" ref="V33" si="16">J33</f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ref="B6:V32">
    <sortCondition ref="B6"/>
  </sortState>
  <mergeCells count="5">
    <mergeCell ref="A1:K1"/>
    <mergeCell ref="M2:P3"/>
    <mergeCell ref="Q3:R3"/>
    <mergeCell ref="I3:J3"/>
    <mergeCell ref="S3:V3"/>
  </mergeCells>
  <conditionalFormatting sqref="S5:S33">
    <cfRule type="expression" dxfId="0" priority="271">
      <formula>M5&gt;G5</formula>
    </cfRule>
    <cfRule type="expression" priority="272">
      <formula>$M$5&gt;$G$5</formula>
    </cfRule>
  </conditionalFormatting>
  <dataValidations count="3">
    <dataValidation type="list" allowBlank="1" showInputMessage="1" showErrorMessage="1" sqref="F6:F32">
      <formula1>"YES, NO"</formula1>
    </dataValidation>
    <dataValidation type="decimal" showInputMessage="1" showErrorMessage="1" sqref="P6:P33">
      <formula1>0</formula1>
      <formula2>1000000</formula2>
    </dataValidation>
    <dataValidation type="list" allowBlank="1" showInputMessage="1" showErrorMessage="1" sqref="N6:N1048576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Steele, Susan (WaTech)</cp:lastModifiedBy>
  <cp:lastPrinted>2019-03-13T19:29:04Z</cp:lastPrinted>
  <dcterms:created xsi:type="dcterms:W3CDTF">2017-01-24T17:19:42Z</dcterms:created>
  <dcterms:modified xsi:type="dcterms:W3CDTF">2020-02-27T19:26:56Z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</Properties>
</file>