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K-20\RFQ\"/>
    </mc:Choice>
  </mc:AlternateContent>
  <xr:revisionPtr revIDLastSave="0" documentId="8_{6C4D3E0E-BAA9-453E-9013-F2CFE6ED3354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<sst xmlns="http://schemas.openxmlformats.org/spreadsheetml/2006/main" count="272" uniqueCount="129">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</sst>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6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1"/>
  <sheetViews>
    <sheetView tabSelected="1" topLeftCell="D25" zoomScale="50" zoomScaleNormal="50" workbookViewId="0">
      <selection activeCell="Q30" sqref="Q30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453125" style="2" customWidth="1"/>
    <col min="8" max="8" width="13.453125" style="2" customWidth="1"/>
    <col min="9" max="10" width="11.453125" style="2" customWidth="1"/>
    <col min="11" max="11" width="51" style="2" customWidth="1"/>
    <col min="12" max="12" width="3.5429687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26.5" customHeight="1" thickBot="1" x14ac:dyDescent="0.4">
      <c r="A1" s="155" t="s">
        <v>127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S1" s="5"/>
      <c r="T1" s="5"/>
    </row>
    <row r="2" spans="1:22" ht="25.4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56" t="s">
        <v>30</v>
      </c>
      <c r="N2" s="157"/>
      <c r="O2" s="157"/>
      <c r="P2" s="157"/>
      <c r="Q2" s="74"/>
      <c r="R2" s="75"/>
      <c r="S2" s="11"/>
      <c r="T2" s="11"/>
    </row>
    <row r="3" spans="1:22" s="17" customFormat="1" ht="50.5" customHeight="1" thickBot="1" x14ac:dyDescent="0.4">
      <c r="A3" s="12"/>
      <c r="B3" s="13"/>
      <c r="C3" s="14"/>
      <c r="D3" s="14"/>
      <c r="E3" s="14"/>
      <c r="F3" s="14"/>
      <c r="G3" s="14"/>
      <c r="H3" s="14"/>
      <c r="I3" s="162" t="s">
        <v>15</v>
      </c>
      <c r="J3" s="163"/>
      <c r="K3" s="15"/>
      <c r="L3" s="16"/>
      <c r="M3" s="158"/>
      <c r="N3" s="159"/>
      <c r="O3" s="159"/>
      <c r="P3" s="159"/>
      <c r="Q3" s="160" t="s">
        <v>28</v>
      </c>
      <c r="R3" s="161"/>
      <c r="S3" s="164" t="s">
        <v>21</v>
      </c>
      <c r="T3" s="164"/>
      <c r="U3" s="164"/>
      <c r="V3" s="164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56" t="s">
        <v>6</v>
      </c>
      <c r="C5" s="57" t="s">
        <v>7</v>
      </c>
      <c r="D5" s="57" t="s">
        <v>8</v>
      </c>
      <c r="E5" s="57" t="s">
        <v>0</v>
      </c>
      <c r="F5" s="57" t="s">
        <v>9</v>
      </c>
      <c r="G5" s="57">
        <v>120</v>
      </c>
      <c r="H5" s="58" t="s">
        <v>10</v>
      </c>
      <c r="I5" s="59">
        <v>10</v>
      </c>
      <c r="J5" s="60">
        <v>90</v>
      </c>
      <c r="K5" s="61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08.5" x14ac:dyDescent="0.35">
      <c r="A6" s="6">
        <v>2</v>
      </c>
      <c r="B6" s="92" t="s">
        <v>31</v>
      </c>
      <c r="C6" s="93" t="s">
        <v>57</v>
      </c>
      <c r="D6" s="93" t="s">
        <v>58</v>
      </c>
      <c r="E6" s="93" t="s">
        <v>32</v>
      </c>
      <c r="F6" s="93" t="s">
        <v>9</v>
      </c>
      <c r="G6" s="93">
        <v>150</v>
      </c>
      <c r="H6" s="94" t="s">
        <v>10</v>
      </c>
      <c r="I6" s="95">
        <v>5</v>
      </c>
      <c r="J6" s="96">
        <v>95</v>
      </c>
      <c r="K6" s="97"/>
      <c r="L6" s="10"/>
      <c r="M6" s="112" t="s">
        <v>128</v>
      </c>
      <c r="N6" s="152" t="s">
        <v>128</v>
      </c>
      <c r="O6" s="152" t="s">
        <v>128</v>
      </c>
      <c r="P6" s="152" t="s">
        <v>128</v>
      </c>
      <c r="Q6" s="152" t="s">
        <v>128</v>
      </c>
      <c r="R6" s="152" t="s">
        <v>128</v>
      </c>
      <c r="S6" s="53" t="str">
        <f t="shared" si="0"/>
        <v>No bid</v>
      </c>
      <c r="T6" s="31" t="e">
        <f t="shared" ref="T6:T15" si="4">24*O6+P6</f>
        <v>#VALUE!</v>
      </c>
      <c r="U6" s="32">
        <f t="shared" si="2"/>
        <v>5</v>
      </c>
      <c r="V6" s="32">
        <f t="shared" si="3"/>
        <v>95</v>
      </c>
    </row>
    <row r="7" spans="1:22" ht="201.5" x14ac:dyDescent="0.35">
      <c r="A7" s="6">
        <v>3</v>
      </c>
      <c r="B7" s="98" t="s">
        <v>46</v>
      </c>
      <c r="C7" s="99" t="s">
        <v>60</v>
      </c>
      <c r="D7" s="99" t="s">
        <v>59</v>
      </c>
      <c r="E7" s="99" t="s">
        <v>33</v>
      </c>
      <c r="F7" s="100" t="s">
        <v>9</v>
      </c>
      <c r="G7" s="100">
        <v>150</v>
      </c>
      <c r="H7" s="101" t="s">
        <v>35</v>
      </c>
      <c r="I7" s="102">
        <v>5</v>
      </c>
      <c r="J7" s="103">
        <v>95</v>
      </c>
      <c r="K7" s="104" t="s">
        <v>34</v>
      </c>
      <c r="L7" s="10"/>
      <c r="M7" s="62" t="s">
        <v>128</v>
      </c>
      <c r="N7" s="128" t="s">
        <v>128</v>
      </c>
      <c r="O7" s="128" t="s">
        <v>128</v>
      </c>
      <c r="P7" s="128" t="s">
        <v>128</v>
      </c>
      <c r="Q7" s="114" t="s">
        <v>56</v>
      </c>
      <c r="R7" s="152" t="s">
        <v>128</v>
      </c>
      <c r="S7" s="54" t="str">
        <f t="shared" si="0"/>
        <v>No bid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46.5" x14ac:dyDescent="0.35">
      <c r="A8" s="6">
        <v>4</v>
      </c>
      <c r="B8" s="33" t="s">
        <v>47</v>
      </c>
      <c r="C8" s="105" t="s">
        <v>61</v>
      </c>
      <c r="D8" s="105" t="s">
        <v>59</v>
      </c>
      <c r="E8" s="105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 t="s">
        <v>128</v>
      </c>
      <c r="N8" s="126" t="s">
        <v>128</v>
      </c>
      <c r="O8" s="126" t="s">
        <v>128</v>
      </c>
      <c r="P8" s="126" t="s">
        <v>128</v>
      </c>
      <c r="Q8" s="115" t="s">
        <v>56</v>
      </c>
      <c r="R8" s="152" t="s">
        <v>128</v>
      </c>
      <c r="S8" s="53" t="str">
        <f t="shared" si="0"/>
        <v>No bid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47.5" customHeight="1" x14ac:dyDescent="0.35">
      <c r="A9" s="6">
        <v>5</v>
      </c>
      <c r="B9" s="98" t="s">
        <v>52</v>
      </c>
      <c r="C9" s="99" t="s">
        <v>48</v>
      </c>
      <c r="D9" s="99" t="s">
        <v>36</v>
      </c>
      <c r="E9" s="99" t="s">
        <v>37</v>
      </c>
      <c r="F9" s="99" t="s">
        <v>9</v>
      </c>
      <c r="G9" s="100">
        <v>250</v>
      </c>
      <c r="H9" s="101" t="s">
        <v>10</v>
      </c>
      <c r="I9" s="102">
        <v>30</v>
      </c>
      <c r="J9" s="103">
        <v>70</v>
      </c>
      <c r="K9" s="104"/>
      <c r="L9" s="10"/>
      <c r="M9" s="82">
        <v>250</v>
      </c>
      <c r="N9" s="83" t="s">
        <v>12</v>
      </c>
      <c r="O9" s="84">
        <v>603</v>
      </c>
      <c r="P9" s="63">
        <v>5500</v>
      </c>
      <c r="Q9" s="55">
        <v>1200</v>
      </c>
      <c r="R9" s="70">
        <v>2500</v>
      </c>
      <c r="S9" s="53">
        <f t="shared" si="0"/>
        <v>250</v>
      </c>
      <c r="T9" s="31">
        <f t="shared" si="4"/>
        <v>19972</v>
      </c>
      <c r="U9" s="32">
        <f t="shared" si="2"/>
        <v>30</v>
      </c>
      <c r="V9" s="32">
        <f t="shared" si="3"/>
        <v>70</v>
      </c>
    </row>
    <row r="10" spans="1:22" ht="62" x14ac:dyDescent="0.35">
      <c r="A10" s="6">
        <v>6</v>
      </c>
      <c r="B10" s="92" t="s">
        <v>38</v>
      </c>
      <c r="C10" s="93" t="s">
        <v>49</v>
      </c>
      <c r="D10" s="93" t="s">
        <v>62</v>
      </c>
      <c r="E10" s="93" t="s">
        <v>39</v>
      </c>
      <c r="F10" s="93" t="s">
        <v>9</v>
      </c>
      <c r="G10" s="93">
        <v>150</v>
      </c>
      <c r="H10" s="94" t="s">
        <v>10</v>
      </c>
      <c r="I10" s="95">
        <v>5</v>
      </c>
      <c r="J10" s="96">
        <v>95</v>
      </c>
      <c r="K10" s="97"/>
      <c r="L10" s="10"/>
      <c r="M10" s="51">
        <v>150</v>
      </c>
      <c r="N10" s="48" t="s">
        <v>12</v>
      </c>
      <c r="O10" s="49">
        <v>422.1</v>
      </c>
      <c r="P10" s="113">
        <v>500</v>
      </c>
      <c r="Q10" s="71">
        <v>1200</v>
      </c>
      <c r="R10" s="69">
        <v>2500</v>
      </c>
      <c r="S10" s="53">
        <f t="shared" si="0"/>
        <v>150</v>
      </c>
      <c r="T10" s="31">
        <f t="shared" si="4"/>
        <v>10630.400000000001</v>
      </c>
      <c r="U10" s="32">
        <f t="shared" si="2"/>
        <v>5</v>
      </c>
      <c r="V10" s="32">
        <f t="shared" si="3"/>
        <v>95</v>
      </c>
    </row>
    <row r="11" spans="1:22" ht="46.5" x14ac:dyDescent="0.35">
      <c r="A11" s="6">
        <v>7</v>
      </c>
      <c r="B11" s="106" t="s">
        <v>40</v>
      </c>
      <c r="C11" s="107" t="s">
        <v>50</v>
      </c>
      <c r="D11" s="107" t="s">
        <v>41</v>
      </c>
      <c r="E11" s="107" t="s">
        <v>42</v>
      </c>
      <c r="F11" s="107" t="s">
        <v>9</v>
      </c>
      <c r="G11" s="107">
        <v>150</v>
      </c>
      <c r="H11" s="108" t="s">
        <v>10</v>
      </c>
      <c r="I11" s="109">
        <v>5</v>
      </c>
      <c r="J11" s="110">
        <v>95</v>
      </c>
      <c r="K11" s="111"/>
      <c r="L11" s="10"/>
      <c r="M11" s="82">
        <v>150</v>
      </c>
      <c r="N11" s="83" t="s">
        <v>12</v>
      </c>
      <c r="O11" s="84">
        <v>422.1</v>
      </c>
      <c r="P11" s="63">
        <v>500</v>
      </c>
      <c r="Q11" s="55">
        <v>1200</v>
      </c>
      <c r="R11" s="134">
        <v>2500</v>
      </c>
      <c r="S11" s="53">
        <f t="shared" si="0"/>
        <v>150</v>
      </c>
      <c r="T11" s="31">
        <f t="shared" si="4"/>
        <v>10630.400000000001</v>
      </c>
      <c r="U11" s="32">
        <f t="shared" si="2"/>
        <v>5</v>
      </c>
      <c r="V11" s="32">
        <f t="shared" si="3"/>
        <v>95</v>
      </c>
    </row>
    <row r="12" spans="1:22" ht="46.5" x14ac:dyDescent="0.3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>
        <v>250</v>
      </c>
      <c r="N12" s="48" t="s">
        <v>12</v>
      </c>
      <c r="O12" s="49">
        <v>603</v>
      </c>
      <c r="P12" s="113">
        <v>5500</v>
      </c>
      <c r="Q12" s="71">
        <v>1200</v>
      </c>
      <c r="R12" s="133">
        <v>2500</v>
      </c>
      <c r="S12" s="53">
        <f t="shared" si="0"/>
        <v>250</v>
      </c>
      <c r="T12" s="31">
        <f t="shared" si="4"/>
        <v>19972</v>
      </c>
      <c r="U12" s="32">
        <f t="shared" si="2"/>
        <v>30</v>
      </c>
      <c r="V12" s="32">
        <f t="shared" si="3"/>
        <v>70</v>
      </c>
    </row>
    <row r="13" spans="1:22" ht="46.5" x14ac:dyDescent="0.35">
      <c r="A13" s="6">
        <v>9</v>
      </c>
      <c r="B13" s="76" t="s">
        <v>53</v>
      </c>
      <c r="C13" s="77" t="s">
        <v>55</v>
      </c>
      <c r="D13" s="77" t="s">
        <v>44</v>
      </c>
      <c r="E13" s="77" t="s">
        <v>54</v>
      </c>
      <c r="F13" s="77" t="s">
        <v>9</v>
      </c>
      <c r="G13" s="77">
        <v>150</v>
      </c>
      <c r="H13" s="78" t="s">
        <v>35</v>
      </c>
      <c r="I13" s="79">
        <v>5</v>
      </c>
      <c r="J13" s="80">
        <v>95</v>
      </c>
      <c r="K13" s="81"/>
      <c r="L13" s="10"/>
      <c r="M13" s="82">
        <v>150</v>
      </c>
      <c r="N13" s="83" t="s">
        <v>12</v>
      </c>
      <c r="O13" s="84">
        <v>607.5</v>
      </c>
      <c r="P13" s="63">
        <v>500</v>
      </c>
      <c r="Q13" s="114" t="s">
        <v>56</v>
      </c>
      <c r="R13" s="70">
        <v>2500</v>
      </c>
      <c r="S13" s="53">
        <f t="shared" si="0"/>
        <v>150</v>
      </c>
      <c r="T13" s="31">
        <f t="shared" si="4"/>
        <v>15080</v>
      </c>
      <c r="U13" s="32">
        <f t="shared" si="2"/>
        <v>5</v>
      </c>
      <c r="V13" s="32">
        <f t="shared" si="3"/>
        <v>95</v>
      </c>
    </row>
    <row r="14" spans="1:22" ht="201.5" x14ac:dyDescent="0.35">
      <c r="A14" s="6">
        <v>10</v>
      </c>
      <c r="B14" s="92" t="s">
        <v>63</v>
      </c>
      <c r="C14" s="93" t="s">
        <v>64</v>
      </c>
      <c r="D14" s="93" t="s">
        <v>69</v>
      </c>
      <c r="E14" s="93" t="s">
        <v>65</v>
      </c>
      <c r="F14" s="93" t="s">
        <v>9</v>
      </c>
      <c r="G14" s="93">
        <v>150</v>
      </c>
      <c r="H14" s="94" t="s">
        <v>66</v>
      </c>
      <c r="I14" s="95">
        <v>5</v>
      </c>
      <c r="J14" s="96">
        <v>95</v>
      </c>
      <c r="K14" s="97" t="s">
        <v>67</v>
      </c>
      <c r="L14" s="10"/>
      <c r="M14" s="112" t="s">
        <v>128</v>
      </c>
      <c r="N14" s="152" t="s">
        <v>128</v>
      </c>
      <c r="O14" s="152" t="s">
        <v>128</v>
      </c>
      <c r="P14" s="152" t="s">
        <v>128</v>
      </c>
      <c r="Q14" s="152" t="s">
        <v>128</v>
      </c>
      <c r="R14" s="152" t="s">
        <v>128</v>
      </c>
      <c r="S14" s="53" t="str">
        <f t="shared" si="0"/>
        <v>No bid</v>
      </c>
      <c r="T14" s="31" t="e">
        <f t="shared" si="4"/>
        <v>#VALUE!</v>
      </c>
      <c r="U14" s="32">
        <f t="shared" si="2"/>
        <v>5</v>
      </c>
      <c r="V14" s="32">
        <f t="shared" si="3"/>
        <v>95</v>
      </c>
    </row>
    <row r="15" spans="1:22" ht="112.4" customHeight="1" x14ac:dyDescent="0.35">
      <c r="A15" s="6">
        <v>11</v>
      </c>
      <c r="B15" s="85" t="s">
        <v>68</v>
      </c>
      <c r="C15" s="86" t="s">
        <v>64</v>
      </c>
      <c r="D15" s="77" t="s">
        <v>70</v>
      </c>
      <c r="E15" s="86" t="s">
        <v>65</v>
      </c>
      <c r="F15" s="86" t="s">
        <v>9</v>
      </c>
      <c r="G15" s="86">
        <v>150</v>
      </c>
      <c r="H15" s="87" t="s">
        <v>66</v>
      </c>
      <c r="I15" s="88">
        <v>5</v>
      </c>
      <c r="J15" s="89">
        <v>95</v>
      </c>
      <c r="K15" s="81"/>
      <c r="L15" s="10"/>
      <c r="M15" s="82" t="s">
        <v>128</v>
      </c>
      <c r="N15" s="135" t="s">
        <v>128</v>
      </c>
      <c r="O15" s="135" t="s">
        <v>128</v>
      </c>
      <c r="P15" s="135" t="s">
        <v>128</v>
      </c>
      <c r="Q15" s="135" t="s">
        <v>128</v>
      </c>
      <c r="R15" s="135" t="s">
        <v>128</v>
      </c>
      <c r="S15" s="53" t="str">
        <f t="shared" si="0"/>
        <v>No bid</v>
      </c>
      <c r="T15" s="31" t="e">
        <f t="shared" si="4"/>
        <v>#VALUE!</v>
      </c>
      <c r="U15" s="32">
        <f t="shared" si="2"/>
        <v>5</v>
      </c>
      <c r="V15" s="32">
        <f t="shared" si="3"/>
        <v>95</v>
      </c>
    </row>
    <row r="16" spans="1:22" ht="108.5" x14ac:dyDescent="0.35">
      <c r="A16" s="116">
        <v>12</v>
      </c>
      <c r="B16" s="138" t="s">
        <v>71</v>
      </c>
      <c r="C16" s="139" t="s">
        <v>72</v>
      </c>
      <c r="D16" s="139" t="s">
        <v>73</v>
      </c>
      <c r="E16" s="139" t="s">
        <v>74</v>
      </c>
      <c r="F16" s="139" t="s">
        <v>9</v>
      </c>
      <c r="G16" s="139">
        <v>200</v>
      </c>
      <c r="H16" s="140" t="s">
        <v>10</v>
      </c>
      <c r="I16" s="141">
        <v>30</v>
      </c>
      <c r="J16" s="142">
        <v>70</v>
      </c>
      <c r="K16" s="143" t="s">
        <v>75</v>
      </c>
      <c r="L16" s="117"/>
      <c r="M16" s="152">
        <v>200</v>
      </c>
      <c r="N16" s="136" t="s">
        <v>12</v>
      </c>
      <c r="O16" s="136">
        <v>603</v>
      </c>
      <c r="P16" s="137">
        <v>7500</v>
      </c>
      <c r="Q16" s="71">
        <v>1200</v>
      </c>
      <c r="R16" s="133">
        <v>2500</v>
      </c>
      <c r="S16" s="127">
        <f t="shared" ref="S16:S19" si="5">IF(ISBLANK(M16),G16,M16)</f>
        <v>200</v>
      </c>
      <c r="T16" s="118">
        <f t="shared" ref="T16:T19" si="6">24*O16+P16</f>
        <v>21972</v>
      </c>
      <c r="U16" s="119">
        <f t="shared" ref="U16:U19" si="7">I16</f>
        <v>30</v>
      </c>
      <c r="V16" s="119">
        <f t="shared" ref="V16:V19" si="8">J16</f>
        <v>70</v>
      </c>
    </row>
    <row r="17" spans="1:22" ht="62" x14ac:dyDescent="0.35">
      <c r="A17" s="116">
        <v>13</v>
      </c>
      <c r="B17" s="144" t="s">
        <v>76</v>
      </c>
      <c r="C17" s="145" t="s">
        <v>77</v>
      </c>
      <c r="D17" s="145" t="s">
        <v>78</v>
      </c>
      <c r="E17" s="145" t="s">
        <v>79</v>
      </c>
      <c r="F17" s="146" t="s">
        <v>9</v>
      </c>
      <c r="G17" s="146">
        <v>150</v>
      </c>
      <c r="H17" s="147" t="s">
        <v>10</v>
      </c>
      <c r="I17" s="148">
        <v>5</v>
      </c>
      <c r="J17" s="149">
        <v>95</v>
      </c>
      <c r="K17" s="150"/>
      <c r="L17" s="117"/>
      <c r="M17" s="128">
        <v>150</v>
      </c>
      <c r="N17" s="129" t="s">
        <v>12</v>
      </c>
      <c r="O17" s="130">
        <v>603</v>
      </c>
      <c r="P17" s="130">
        <v>2500</v>
      </c>
      <c r="Q17" s="131">
        <v>1200</v>
      </c>
      <c r="R17" s="132">
        <v>2500</v>
      </c>
      <c r="S17" s="127">
        <f t="shared" si="5"/>
        <v>150</v>
      </c>
      <c r="T17" s="118">
        <f t="shared" si="6"/>
        <v>16972</v>
      </c>
      <c r="U17" s="119">
        <f t="shared" si="7"/>
        <v>5</v>
      </c>
      <c r="V17" s="119">
        <f t="shared" si="8"/>
        <v>95</v>
      </c>
    </row>
    <row r="18" spans="1:22" ht="62" x14ac:dyDescent="0.35">
      <c r="A18" s="116">
        <v>14</v>
      </c>
      <c r="B18" s="120" t="s">
        <v>80</v>
      </c>
      <c r="C18" s="151" t="s">
        <v>81</v>
      </c>
      <c r="D18" s="151" t="s">
        <v>82</v>
      </c>
      <c r="E18" s="151" t="s">
        <v>83</v>
      </c>
      <c r="F18" s="121" t="s">
        <v>84</v>
      </c>
      <c r="G18" s="121">
        <v>150</v>
      </c>
      <c r="H18" s="122" t="s">
        <v>35</v>
      </c>
      <c r="I18" s="125">
        <v>5</v>
      </c>
      <c r="J18" s="123">
        <v>95</v>
      </c>
      <c r="K18" s="124"/>
      <c r="L18" s="117"/>
      <c r="M18" s="126" t="s">
        <v>128</v>
      </c>
      <c r="N18" s="126" t="s">
        <v>128</v>
      </c>
      <c r="O18" s="126" t="s">
        <v>128</v>
      </c>
      <c r="P18" s="126" t="s">
        <v>128</v>
      </c>
      <c r="Q18" s="153" t="s">
        <v>56</v>
      </c>
      <c r="R18" s="152" t="s">
        <v>128</v>
      </c>
      <c r="S18" s="127" t="str">
        <f t="shared" si="5"/>
        <v>No bid</v>
      </c>
      <c r="T18" s="118" t="e">
        <f t="shared" si="6"/>
        <v>#VALUE!</v>
      </c>
      <c r="U18" s="119">
        <f t="shared" si="7"/>
        <v>5</v>
      </c>
      <c r="V18" s="119">
        <f t="shared" si="8"/>
        <v>95</v>
      </c>
    </row>
    <row r="19" spans="1:22" ht="77.5" x14ac:dyDescent="0.35">
      <c r="A19" s="116">
        <v>15</v>
      </c>
      <c r="B19" s="144" t="s">
        <v>85</v>
      </c>
      <c r="C19" s="145" t="s">
        <v>86</v>
      </c>
      <c r="D19" s="145" t="s">
        <v>87</v>
      </c>
      <c r="E19" s="145" t="s">
        <v>88</v>
      </c>
      <c r="F19" s="146" t="s">
        <v>9</v>
      </c>
      <c r="G19" s="146">
        <v>400</v>
      </c>
      <c r="H19" s="147" t="s">
        <v>35</v>
      </c>
      <c r="I19" s="148">
        <v>5</v>
      </c>
      <c r="J19" s="149">
        <v>95</v>
      </c>
      <c r="K19" s="150"/>
      <c r="L19" s="117"/>
      <c r="M19" s="135" t="s">
        <v>128</v>
      </c>
      <c r="N19" s="135" t="s">
        <v>128</v>
      </c>
      <c r="O19" s="135" t="s">
        <v>128</v>
      </c>
      <c r="P19" s="135" t="s">
        <v>128</v>
      </c>
      <c r="Q19" s="154" t="s">
        <v>56</v>
      </c>
      <c r="R19" s="135" t="s">
        <v>128</v>
      </c>
      <c r="S19" s="127" t="str">
        <f t="shared" si="5"/>
        <v>No bid</v>
      </c>
      <c r="T19" s="118" t="e">
        <f t="shared" si="6"/>
        <v>#VALUE!</v>
      </c>
      <c r="U19" s="119">
        <f t="shared" si="7"/>
        <v>5</v>
      </c>
      <c r="V19" s="119">
        <f t="shared" si="8"/>
        <v>95</v>
      </c>
    </row>
    <row r="20" spans="1:22" ht="62" x14ac:dyDescent="0.3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 t="s">
        <v>128</v>
      </c>
      <c r="N20" s="48" t="s">
        <v>12</v>
      </c>
      <c r="O20" s="49">
        <v>603</v>
      </c>
      <c r="P20" s="91">
        <v>10500</v>
      </c>
      <c r="Q20" s="71">
        <v>1200</v>
      </c>
      <c r="R20" s="133">
        <v>2500</v>
      </c>
      <c r="S20" s="127" t="str">
        <f t="shared" ref="S20:S29" si="9">IF(ISBLANK(M20),G20,M20)</f>
        <v>No bid</v>
      </c>
      <c r="T20" s="118">
        <f t="shared" ref="T20:T29" si="10">24*O20+P20</f>
        <v>24972</v>
      </c>
      <c r="U20" s="119">
        <f t="shared" ref="U20:U29" si="11">I20</f>
        <v>10</v>
      </c>
      <c r="V20" s="119">
        <f t="shared" ref="V20:V29" si="12">J20</f>
        <v>90</v>
      </c>
    </row>
    <row r="21" spans="1:22" ht="108.5" x14ac:dyDescent="0.3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2">
        <v>180</v>
      </c>
      <c r="N21" s="83" t="s">
        <v>12</v>
      </c>
      <c r="O21" s="84">
        <v>603</v>
      </c>
      <c r="P21" s="63">
        <v>500</v>
      </c>
      <c r="Q21" s="131">
        <v>1200</v>
      </c>
      <c r="R21" s="132">
        <v>2500</v>
      </c>
      <c r="S21" s="127">
        <f t="shared" si="9"/>
        <v>180</v>
      </c>
      <c r="T21" s="118">
        <f t="shared" si="10"/>
        <v>14972</v>
      </c>
      <c r="U21" s="119">
        <f t="shared" si="11"/>
        <v>10</v>
      </c>
      <c r="V21" s="119">
        <f t="shared" si="12"/>
        <v>90</v>
      </c>
    </row>
    <row r="22" spans="1:22" ht="93" x14ac:dyDescent="0.3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126" t="s">
        <v>128</v>
      </c>
      <c r="N22" s="126" t="s">
        <v>128</v>
      </c>
      <c r="O22" s="126" t="s">
        <v>128</v>
      </c>
      <c r="P22" s="126" t="s">
        <v>128</v>
      </c>
      <c r="Q22" s="72" t="s">
        <v>56</v>
      </c>
      <c r="R22" s="152" t="s">
        <v>128</v>
      </c>
      <c r="S22" s="127" t="str">
        <f t="shared" si="9"/>
        <v>No bid</v>
      </c>
      <c r="T22" s="118" t="e">
        <f t="shared" si="10"/>
        <v>#VALUE!</v>
      </c>
      <c r="U22" s="119">
        <f t="shared" si="11"/>
        <v>5</v>
      </c>
      <c r="V22" s="119">
        <f t="shared" si="12"/>
        <v>95</v>
      </c>
    </row>
    <row r="23" spans="1:22" ht="108.5" x14ac:dyDescent="0.3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2">
        <v>150</v>
      </c>
      <c r="N23" s="83" t="s">
        <v>12</v>
      </c>
      <c r="O23" s="84">
        <v>2394</v>
      </c>
      <c r="P23" s="63">
        <v>500</v>
      </c>
      <c r="Q23" s="55">
        <v>2394</v>
      </c>
      <c r="R23" s="70" t="s">
        <v>56</v>
      </c>
      <c r="S23" s="127">
        <f t="shared" si="9"/>
        <v>150</v>
      </c>
      <c r="T23" s="118">
        <f t="shared" si="10"/>
        <v>57956</v>
      </c>
      <c r="U23" s="119">
        <f t="shared" si="11"/>
        <v>5</v>
      </c>
      <c r="V23" s="119">
        <f t="shared" si="12"/>
        <v>95</v>
      </c>
    </row>
    <row r="24" spans="1:22" ht="310" x14ac:dyDescent="0.3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126" t="s">
        <v>128</v>
      </c>
      <c r="N24" s="126" t="s">
        <v>128</v>
      </c>
      <c r="O24" s="126" t="s">
        <v>128</v>
      </c>
      <c r="P24" s="126" t="s">
        <v>128</v>
      </c>
      <c r="Q24" s="152" t="s">
        <v>128</v>
      </c>
      <c r="R24" s="50" t="s">
        <v>56</v>
      </c>
      <c r="S24" s="127" t="str">
        <f t="shared" si="9"/>
        <v>No bid</v>
      </c>
      <c r="T24" s="118" t="e">
        <f t="shared" si="10"/>
        <v>#VALUE!</v>
      </c>
      <c r="U24" s="119">
        <f t="shared" si="11"/>
        <v>5</v>
      </c>
      <c r="V24" s="119">
        <f t="shared" si="12"/>
        <v>95</v>
      </c>
    </row>
    <row r="25" spans="1:22" ht="124" x14ac:dyDescent="0.3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2" t="s">
        <v>128</v>
      </c>
      <c r="N25" s="135" t="s">
        <v>128</v>
      </c>
      <c r="O25" s="135" t="s">
        <v>128</v>
      </c>
      <c r="P25" s="135" t="s">
        <v>128</v>
      </c>
      <c r="Q25" s="152" t="s">
        <v>128</v>
      </c>
      <c r="R25" s="152" t="s">
        <v>128</v>
      </c>
      <c r="S25" s="127" t="str">
        <f t="shared" si="9"/>
        <v>No bid</v>
      </c>
      <c r="T25" s="118" t="e">
        <f t="shared" si="10"/>
        <v>#VALUE!</v>
      </c>
      <c r="U25" s="119">
        <f t="shared" si="11"/>
        <v>5</v>
      </c>
      <c r="V25" s="119">
        <f t="shared" si="12"/>
        <v>95</v>
      </c>
    </row>
    <row r="26" spans="1:22" ht="77.5" x14ac:dyDescent="0.3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126" t="s">
        <v>128</v>
      </c>
      <c r="N26" s="126" t="s">
        <v>128</v>
      </c>
      <c r="O26" s="126" t="s">
        <v>128</v>
      </c>
      <c r="P26" s="126" t="s">
        <v>128</v>
      </c>
      <c r="Q26" s="152" t="s">
        <v>128</v>
      </c>
      <c r="R26" s="152" t="s">
        <v>128</v>
      </c>
      <c r="S26" s="127" t="str">
        <f t="shared" si="9"/>
        <v>No bid</v>
      </c>
      <c r="T26" s="118" t="e">
        <f t="shared" si="10"/>
        <v>#VALUE!</v>
      </c>
      <c r="U26" s="119">
        <f t="shared" si="11"/>
        <v>5</v>
      </c>
      <c r="V26" s="119">
        <f t="shared" si="12"/>
        <v>95</v>
      </c>
    </row>
    <row r="27" spans="1:22" ht="108.5" x14ac:dyDescent="0.35">
      <c r="A27" s="6">
        <v>23</v>
      </c>
      <c r="B27" s="76" t="s">
        <v>117</v>
      </c>
      <c r="C27" s="77" t="s">
        <v>118</v>
      </c>
      <c r="D27" s="77" t="s">
        <v>119</v>
      </c>
      <c r="E27" s="77" t="s">
        <v>65</v>
      </c>
      <c r="F27" s="77" t="s">
        <v>9</v>
      </c>
      <c r="G27" s="77">
        <v>150</v>
      </c>
      <c r="H27" s="78" t="s">
        <v>10</v>
      </c>
      <c r="I27" s="79">
        <v>5</v>
      </c>
      <c r="J27" s="80">
        <v>95</v>
      </c>
      <c r="K27" s="81" t="s">
        <v>120</v>
      </c>
      <c r="L27" s="52"/>
      <c r="M27" s="82" t="s">
        <v>128</v>
      </c>
      <c r="N27" s="135" t="s">
        <v>128</v>
      </c>
      <c r="O27" s="135" t="s">
        <v>128</v>
      </c>
      <c r="P27" s="135" t="s">
        <v>128</v>
      </c>
      <c r="Q27" s="135" t="s">
        <v>128</v>
      </c>
      <c r="R27" s="135" t="s">
        <v>128</v>
      </c>
      <c r="S27" s="127" t="str">
        <f t="shared" si="9"/>
        <v>No bid</v>
      </c>
      <c r="T27" s="118" t="e">
        <f t="shared" si="10"/>
        <v>#VALUE!</v>
      </c>
      <c r="U27" s="119">
        <f t="shared" si="11"/>
        <v>5</v>
      </c>
      <c r="V27" s="119">
        <f t="shared" si="12"/>
        <v>95</v>
      </c>
    </row>
    <row r="28" spans="1:22" ht="77.5" x14ac:dyDescent="0.3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>
        <v>150</v>
      </c>
      <c r="N28" s="48" t="s">
        <v>12</v>
      </c>
      <c r="O28" s="49">
        <v>603</v>
      </c>
      <c r="P28" s="91">
        <v>500</v>
      </c>
      <c r="Q28" s="73">
        <v>1200</v>
      </c>
      <c r="R28" s="69">
        <v>2500</v>
      </c>
      <c r="S28" s="127">
        <f t="shared" si="9"/>
        <v>150</v>
      </c>
      <c r="T28" s="118">
        <f t="shared" si="10"/>
        <v>14972</v>
      </c>
      <c r="U28" s="119">
        <f t="shared" si="11"/>
        <v>5</v>
      </c>
      <c r="V28" s="119">
        <f t="shared" si="12"/>
        <v>95</v>
      </c>
    </row>
    <row r="29" spans="1:22" ht="108.5" x14ac:dyDescent="0.35">
      <c r="A29" s="6">
        <v>25</v>
      </c>
      <c r="B29" s="85" t="s">
        <v>124</v>
      </c>
      <c r="C29" s="86" t="s">
        <v>125</v>
      </c>
      <c r="D29" s="77" t="s">
        <v>126</v>
      </c>
      <c r="E29" s="86" t="s">
        <v>65</v>
      </c>
      <c r="F29" s="86" t="s">
        <v>9</v>
      </c>
      <c r="G29" s="86">
        <v>250</v>
      </c>
      <c r="H29" s="87" t="s">
        <v>10</v>
      </c>
      <c r="I29" s="88">
        <v>30</v>
      </c>
      <c r="J29" s="89">
        <v>70</v>
      </c>
      <c r="K29" s="81"/>
      <c r="L29" s="52"/>
      <c r="M29" s="82">
        <v>240</v>
      </c>
      <c r="N29" s="83" t="s">
        <v>12</v>
      </c>
      <c r="O29" s="84">
        <v>603</v>
      </c>
      <c r="P29" s="63">
        <v>5500</v>
      </c>
      <c r="Q29" s="90">
        <v>1200</v>
      </c>
      <c r="R29" s="70">
        <v>2500</v>
      </c>
      <c r="S29" s="127">
        <f t="shared" si="9"/>
        <v>240</v>
      </c>
      <c r="T29" s="118">
        <f t="shared" si="10"/>
        <v>19972</v>
      </c>
      <c r="U29" s="119">
        <f t="shared" si="11"/>
        <v>30</v>
      </c>
      <c r="V29" s="119">
        <f t="shared" si="12"/>
        <v>70</v>
      </c>
    </row>
    <row r="30" spans="1:22" x14ac:dyDescent="0.35">
      <c r="S30" s="1"/>
      <c r="T30" s="1"/>
    </row>
    <row r="31" spans="1:22" x14ac:dyDescent="0.35">
      <c r="S31" s="1"/>
      <c r="T31" s="1"/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 xr:uid="{00000000-0002-0000-0000-000000000000}">
      <formula1>"YES, NO"</formula1>
    </dataValidation>
    <dataValidation type="decimal" showInputMessage="1" showErrorMessage="1" sqref="P9:P13 P16:P17 P20:P21 P23 P28:P29" xr:uid="{00000000-0002-0000-0000-000001000000}">
      <formula1>0</formula1>
      <formula2>1000000</formula2>
    </dataValidation>
    <dataValidation type="list" allowBlank="1" showInputMessage="1" showErrorMessage="1" sqref="N9:N13 N16:N17 N20:N21 N23 N28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2020-03-03T17:41:13Z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