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7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Muxen-McCullough\Desktop\"/>
    </mc:Choice>
  </mc:AlternateContent>
  <xr:revisionPtr revIDLastSave="0" documentId="13_ncr:1_{9B9DFC37-1465-4649-AC3B-CC901DD12A11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20" i="4" l="1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  <c r="S31" i="4" l="1"/>
  <c r="T31" i="4"/>
  <c r="U31" i="4"/>
  <c r="V31" i="4"/>
  <c r="S32" i="4" l="1"/>
  <c r="T32" i="4"/>
  <c r="U32" i="4"/>
  <c r="V32" i="4"/>
  <c r="S8" i="4" l="1"/>
  <c r="T8" i="4"/>
  <c r="U8" i="4"/>
  <c r="V8" i="4"/>
  <c r="S9" i="4"/>
  <c r="T9" i="4"/>
  <c r="U9" i="4"/>
  <c r="V9" i="4"/>
  <c r="S10" i="4"/>
  <c r="T10" i="4"/>
  <c r="U10" i="4"/>
  <c r="V10" i="4"/>
  <c r="S11" i="4"/>
  <c r="T11" i="4"/>
  <c r="U11" i="4"/>
  <c r="V11" i="4"/>
  <c r="S12" i="4"/>
  <c r="T12" i="4"/>
  <c r="U12" i="4"/>
  <c r="V12" i="4"/>
  <c r="S21" i="4"/>
  <c r="T21" i="4"/>
  <c r="U21" i="4"/>
  <c r="V21" i="4"/>
  <c r="S22" i="4"/>
  <c r="T22" i="4"/>
  <c r="U22" i="4"/>
  <c r="V22" i="4"/>
  <c r="S23" i="4"/>
  <c r="T23" i="4"/>
  <c r="U23" i="4"/>
  <c r="V23" i="4"/>
  <c r="S24" i="4"/>
  <c r="T24" i="4"/>
  <c r="U24" i="4"/>
  <c r="V24" i="4"/>
  <c r="S25" i="4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6" i="4" l="1"/>
  <c r="T6" i="4"/>
  <c r="U6" i="4"/>
  <c r="V6" i="4"/>
  <c r="S7" i="4"/>
  <c r="T7" i="4"/>
  <c r="U7" i="4"/>
  <c r="V7" i="4"/>
  <c r="S5" i="4" l="1"/>
  <c r="T5" i="4"/>
  <c r="U5" i="4"/>
  <c r="V5" i="4"/>
</calcChain>
</file>

<file path=xl/sharedStrings.xml><?xml version="1.0" encoding="utf-8"?>
<sst xmlns="http://schemas.openxmlformats.org/spreadsheetml/2006/main" count="150" uniqueCount="94">
  <si>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</si>
  <si>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</si>
  <si>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</si>
  <si>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</si>
  <si>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</si>
  <si>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</si>
  <si>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</si>
  <si>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</si>
  <si>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</si>
  <si>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</si>
  <si>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</si>
  <si>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</si>
  <si>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</si>
  <si>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</si>
  <si>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</si>
  <si>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</si>
  <si>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</si>
  <si>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</si>
  <si>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</si>
  <si>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</si>
  <si>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</si>
  <si>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</si>
  <si>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</si>
  <si>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</si>
  <si>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</si>
  <si>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</si>
  <si>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</si>
  <si>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</si>
  <si>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</si>
  <si>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</si>
  <si>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</si>
  <si>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DOLC3423</t>
  </si>
  <si>
    <t>PackageExpress Auto Licensing
2103 Harrison Ave NW, Ste 2, Olympia, WA  98502-2626</t>
  </si>
  <si>
    <t>LOCAL Contact Kevin David           360-352-1596
Building Concat Rants Group Carolyn Graden 360-943-8060</t>
  </si>
  <si>
    <t>Install per attached office layout</t>
  </si>
  <si>
    <t>PE-YAK3905/DSHS2001</t>
  </si>
  <si>
    <t>1002 N 16th Ave                                     Yakima, WA 98902-1352</t>
  </si>
  <si>
    <t>Liz Knigge                                                360-902-7531                                        kniggel@dshs.wa.gov</t>
  </si>
  <si>
    <t>***The Customer (DSHS) would prefer that existing pathways be utilized (unless there is a compelling reason to change) but that will not impact the evaluation of building telco ’s responses. DSHS believes the lessor would prefer a solution that does not require exterior hardware attachment, but WaTech has not validated.***</t>
  </si>
  <si>
    <t>Circuit handoff LAN Room, Bldg 1002, no further than 10ft of DSHS Router.   Refer to LCON for details on circuit termination.</t>
  </si>
  <si>
    <t>NO</t>
  </si>
  <si>
    <t>1000M (1G)</t>
  </si>
  <si>
    <t>VE-YAK3905/DSHS2001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</si>
  <si>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building telco  to provide the vlan to port assignment details with the completion notice.  For example - vlan A on port 1, vlan B on port 2, etc.
5) building telco  to provide an aggregate circuit at the bandwidth specified in this RFQ.  CTS / WaTech will police and shape the traffic for each vlan.                       ***The Customer (DSHS) would prefer that existing pathways be utilized (unless there is a compelling reason to change) but that will not impact the evaluation of building telco ’s responses. DSHS believes the lessor would prefer a solution that does not require exterior hardware attachment, but WaTech has not validated.***</t>
  </si>
  <si>
    <t>PE-MSL1301/DSHS1077</t>
  </si>
  <si>
    <t>1651 S Pilgrim St                                     Moses Lake, WA 98837</t>
  </si>
  <si>
    <t>Circuit handoff LAN Room, Bldg 1651, no further than 10ft of DSHS Router.   Refer to LCON for details on circuit termination.</t>
  </si>
  <si>
    <t>100M</t>
  </si>
  <si>
    <t>VE-MSL1301/DSHS1077</t>
  </si>
  <si>
    <t>DOCCBY1</t>
  </si>
  <si>
    <t>1830 Eagle Crest Way
Clallam Bay, WA 98326</t>
  </si>
  <si>
    <t>Chad Fletcher
360-963-1416
cafletcher@doc1.wa.gov</t>
  </si>
  <si>
    <t>MDF near rooms 1160 and 1161</t>
  </si>
  <si>
    <t>This is a redundant / diverse circuit for this site, to support high availability. Existing circuit is provided by StarTouch. Proposed solution must not be a fixed wireless one, or utilize StarTouch.</t>
  </si>
  <si>
    <t>DOCGHB1</t>
  </si>
  <si>
    <t>Washington Corrections Center for Women (WCCW)
9601 Bujacich Rd NW,
Gig Harbor, WA  98332</t>
  </si>
  <si>
    <t>Kevin Duffy
253-858-4627
kevin.duffy@doc1.wa.gov</t>
  </si>
  <si>
    <t>Y building</t>
  </si>
  <si>
    <t>This is a redundant / diverse circuit for this site, to support high availability. Existing circuit is provided by Magna5. Proposed solution must not utilize Magna5.</t>
  </si>
  <si>
    <t>DOLC1716</t>
  </si>
  <si>
    <t>Enumclaw License Agency                   1614 Cole St
Enumclaw, WA 98022-3508</t>
  </si>
  <si>
    <t>Cheryl Smith or Steve Smith         360-825-2711</t>
  </si>
  <si>
    <t>Per attached site map (Move service to new location in building due to construction)</t>
  </si>
  <si>
    <t>DSHS1039</t>
  </si>
  <si>
    <t>400 Main N                                              Colfax, WA 99111-2031</t>
  </si>
  <si>
    <t>Michelle Pope Randall                     360-664-5363 or                             cell: 360-742-9019                              MPope@dshs.wa.gov</t>
  </si>
  <si>
    <t>LAN Room, Bldg 400.  Circuit handoff to be located no further than 10 feet of DSHS Router.  Refer to LCON for details on circuit termination location.  This is a County building, and attendants are Washington Association of Prosecuting Attorneys (WAPA).</t>
  </si>
  <si>
    <t>N/A</t>
  </si>
  <si>
    <t>PE-SSD3901/DSHS2008</t>
  </si>
  <si>
    <t>2010 Yakima Valley Hwy, Suite 4, Block G                                                           Sunnyside, WA 98944-1289</t>
  </si>
  <si>
    <t>Ruth Kezar                                                 509-865-7540                                   Cell: 509-494-9511                                kezarr@dshs.wa.gov;          Building Contact:   Brandon Bailey 916-281-7928</t>
  </si>
  <si>
    <t>Suite 4, Block G, Bldg 2010.  Circuit handoff to be located no further than 10 feet of DSHS Router.  Refer to LCON for details on circuit termination location.</t>
  </si>
  <si>
    <t>VE-SSD3901/DSHS2008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</si>
  <si>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building telco  to provide the vlan to port assignment details with the completion notice.  For example - vlan A on port 1, vlan B on port 2, etc.
5) building telco  to provide an aggregate circuit at the bandwidth specified in this RFQ.  CTS / WaTech will police and shape the traffic for each vlan.</t>
  </si>
  <si>
    <t>DOCABR1</t>
  </si>
  <si>
    <t>Stafford Creek Corrections Center
191 Constantine Way
Aberdeen, WA, 98520</t>
  </si>
  <si>
    <t>Keaton Bradley
360-537-2105
krbradley@doc1.wa.gov</t>
  </si>
  <si>
    <t>MDF circled on site map</t>
  </si>
  <si>
    <t>DOCAIR1</t>
  </si>
  <si>
    <t xml:space="preserve">11919 W. Sprague Ave.
Airway Heights, WA  99001-1899 </t>
  </si>
  <si>
    <t>Kimi Tuxford
kimi.tuxford@doc.wa.gov
509-244-4201</t>
  </si>
  <si>
    <t>terminate in Room 110 on the north wall</t>
  </si>
  <si>
    <t>DOCBLF1</t>
  </si>
  <si>
    <t>Mission Creek Corrections Center for Women
3420 NE Sand Hill Road
Belfair, WA  98528-9007</t>
  </si>
  <si>
    <t>Kevin Duffy
253-858-4627
Sean Gauslin
253-858-4214
Christopher Chambers
253-858-4629</t>
  </si>
  <si>
    <t>Identified in red on site map by rooms 033 &amp; 036 
Note: Site has additional access requirements.</t>
  </si>
  <si>
    <t>This is a redundant / diverse circuit for this site, to support high availability. Existing circuit is provided by CenturyLink. Proposed solution must not utilize CenturyLink.</t>
  </si>
  <si>
    <t>DOCSHE1</t>
  </si>
  <si>
    <t>2321 West Dayton Airport Road
Shelton, WA 98584</t>
  </si>
  <si>
    <t>Dan Devins360-427-4591
daniel.devins@doc.wa.gov
Site Reception:  360-426-4433</t>
  </si>
  <si>
    <t>MDF shown in red on site map</t>
  </si>
  <si>
    <t>This is a redundant / diverse circuit for this site, to support high availability. Existing circuit is provided by Wave Broadband. Proposed solution must not utilize Wave Broadband.</t>
  </si>
  <si>
    <t>Evaluation  Model for Solicitation Number N20-RFQ-049</t>
  </si>
  <si>
    <t>Copper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</si>
</sst>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&quot;$&quot;#,##0.00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3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</fills>
  <borders count="43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53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41" borderId="42" xfId="44" applyFill="1" applyBorder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7" fontId="2" fillId="2" borderId="42" xfId="45" applyFill="1" applyBorder="1" applyAlignment="1">
      <alignment vertical="top" wrapText="1"/>
    </xf>
    <xf numFmtId="7" fontId="2" fillId="2" borderId="33" xfId="45">
      <alignment horizontal="left" vertical="top" wrapText="1"/>
    </xf>
    <xf numFmtId="7" fontId="2" fillId="2" borderId="41" xfId="45" applyBorder="1">
      <alignment horizontal="left" vertical="top" wrapText="1"/>
    </xf>
    <xf numFmtId="7" fontId="2" fillId="2" borderId="1" xfId="45" applyBorder="1">
      <alignment horizontal="left" vertical="top" wrapText="1"/>
    </xf>
    <xf numFmtId="7" fontId="2" fillId="2" borderId="10" xfId="45" applyBorder="1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9" xfId="41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2" fillId="2" borderId="9" xfId="45" applyNumberFormat="1" applyBorder="1">
      <alignment horizontal="left" vertical="top" wrapText="1"/>
    </xf>
    <xf numFmtId="0" fontId="2" fillId="2" borderId="1" xfId="45" applyNumberFormat="1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" fillId="6" borderId="9" xfId="41" applyFont="1" applyFill="1" applyBorder="1" applyAlignment="1">
      <alignment horizontal="left" vertical="top" wrapText="1"/>
    </xf>
    <xf numFmtId="0" fontId="2" fillId="6" borderId="1" xfId="41" applyFont="1" applyFill="1" applyBorder="1" applyAlignment="1">
      <alignment horizontal="left" vertical="top" wrapText="1"/>
    </xf>
    <xf numFmtId="0" fontId="2" fillId="6" borderId="5" xfId="41" applyFont="1" applyFill="1" applyBorder="1" applyAlignment="1">
      <alignment horizontal="left" vertical="top" wrapText="1"/>
    </xf>
    <xf numFmtId="0" fontId="2" fillId="6" borderId="20" xfId="41" applyFont="1" applyFill="1" applyBorder="1" applyAlignment="1">
      <alignment horizontal="left" vertical="top" wrapText="1"/>
    </xf>
    <xf numFmtId="0" fontId="2" fillId="6" borderId="10" xfId="41" applyFont="1" applyFill="1" applyBorder="1" applyAlignment="1">
      <alignment horizontal="left" vertical="top" wrapText="1"/>
    </xf>
    <xf numFmtId="0" fontId="2" fillId="6" borderId="31" xfId="41" applyFont="1" applyFill="1" applyBorder="1" applyAlignment="1">
      <alignment horizontal="left" vertical="top" wrapText="1"/>
    </xf>
    <xf numFmtId="0" fontId="2" fillId="0" borderId="9" xfId="45" applyNumberFormat="1" applyFill="1" applyBorder="1">
      <alignment horizontal="left" vertical="top" wrapText="1"/>
    </xf>
    <xf numFmtId="0" fontId="2" fillId="0" borderId="1" xfId="45" applyNumberFormat="1" applyFill="1" applyBorder="1">
      <alignment horizontal="left" vertical="top" wrapText="1"/>
    </xf>
    <xf numFmtId="7" fontId="2" fillId="0" borderId="1" xfId="45" applyFill="1" applyBorder="1">
      <alignment horizontal="left" vertical="top" wrapText="1"/>
    </xf>
    <xf numFmtId="7" fontId="2" fillId="0" borderId="5" xfId="45" applyFill="1" applyBorder="1">
      <alignment horizontal="left" vertical="top" wrapText="1"/>
    </xf>
    <xf numFmtId="7" fontId="2" fillId="0" borderId="42" xfId="45" applyFill="1" applyBorder="1">
      <alignment horizontal="left" vertical="top" wrapText="1"/>
    </xf>
    <xf numFmtId="0" fontId="2" fillId="0" borderId="9" xfId="2" applyNumberFormat="1" applyFont="1" applyFill="1" applyBorder="1" applyAlignment="1">
      <alignment horizontal="left" vertical="top" wrapText="1"/>
    </xf>
    <xf numFmtId="0" fontId="2" fillId="0" borderId="5" xfId="2" applyNumberFormat="1" applyFont="1" applyFill="1" applyBorder="1" applyAlignment="1">
      <alignment horizontal="left" vertical="top" wrapText="1"/>
    </xf>
    <xf numFmtId="7" fontId="2" fillId="0" borderId="5" xfId="1" applyNumberFormat="1" applyFont="1" applyFill="1" applyBorder="1" applyAlignment="1">
      <alignment horizontal="left" vertical="top" wrapText="1"/>
    </xf>
    <xf numFmtId="7" fontId="2" fillId="0" borderId="33" xfId="47" applyFill="1" applyBorder="1">
      <alignment horizontal="left" vertical="top" wrapText="1"/>
    </xf>
    <xf numFmtId="7" fontId="2" fillId="0" borderId="42" xfId="1" applyNumberFormat="1" applyFont="1" applyFill="1" applyBorder="1" applyAlignment="1">
      <alignment horizontal="left" vertical="top" wrapText="1"/>
    </xf>
    <xf numFmtId="0" fontId="2" fillId="4" borderId="9" xfId="41" applyFont="1" applyFill="1" applyBorder="1" applyAlignment="1">
      <alignment horizontal="left" vertical="top" wrapText="1"/>
    </xf>
    <xf numFmtId="0" fontId="2" fillId="4" borderId="1" xfId="41" applyFont="1" applyFill="1" applyBorder="1" applyAlignment="1">
      <alignment horizontal="left" vertical="top" wrapText="1"/>
    </xf>
    <xf numFmtId="0" fontId="2" fillId="4" borderId="5" xfId="41" applyFont="1" applyFill="1" applyBorder="1" applyAlignment="1">
      <alignment horizontal="left" vertical="top" wrapText="1"/>
    </xf>
    <xf numFmtId="0" fontId="2" fillId="4" borderId="20" xfId="41" applyFont="1" applyFill="1" applyBorder="1" applyAlignment="1">
      <alignment horizontal="left" vertical="top" wrapText="1"/>
    </xf>
    <xf numFmtId="0" fontId="2" fillId="4" borderId="10" xfId="41" applyFont="1" applyFill="1" applyBorder="1" applyAlignment="1">
      <alignment horizontal="left" vertical="top" wrapText="1"/>
    </xf>
    <xf numFmtId="0" fontId="2" fillId="4" borderId="31" xfId="41" applyFont="1" applyFill="1" applyBorder="1" applyAlignment="1">
      <alignment horizontal="left" vertical="top" wrapText="1"/>
    </xf>
    <xf numFmtId="0" fontId="24" fillId="4" borderId="9" xfId="0" applyFont="1" applyFill="1" applyBorder="1" applyAlignment="1">
      <alignment horizontal="left" vertical="top" wrapText="1"/>
    </xf>
    <xf numFmtId="0" fontId="24" fillId="4" borderId="5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4" fillId="4" borderId="10" xfId="0" applyFont="1" applyFill="1" applyBorder="1" applyAlignment="1">
      <alignment horizontal="left" vertical="top" wrapText="1"/>
    </xf>
    <xf numFmtId="7" fontId="2" fillId="0" borderId="42" xfId="44" applyFill="1" applyBorder="1">
      <alignment horizontal="left" vertical="top" wrapText="1"/>
    </xf>
    <xf numFmtId="7" fontId="2" fillId="0" borderId="33" xfId="44" applyFill="1" applyBorder="1">
      <alignment horizontal="left" vertical="top" wrapText="1"/>
    </xf>
    <xf numFmtId="7" fontId="2" fillId="0" borderId="10" xfId="45" applyFill="1" applyBorder="1">
      <alignment horizontal="left" vertical="top" wrapText="1"/>
    </xf>
    <xf numFmtId="7" fontId="2" fillId="0" borderId="33" xfId="1" applyNumberFormat="1" applyFont="1" applyFill="1" applyBorder="1" applyAlignment="1">
      <alignment horizontal="left" vertical="top" wrapText="1"/>
    </xf>
    <xf numFmtId="7" fontId="2" fillId="0" borderId="42" xfId="1" applyNumberFormat="1" applyFont="1" applyFill="1" applyBorder="1" applyAlignment="1">
      <alignment vertical="top" wrapText="1"/>
    </xf>
    <xf numFmtId="7" fontId="2" fillId="0" borderId="42" xfId="45" applyFill="1" applyBorder="1" applyAlignment="1">
      <alignment vertical="top" wrapText="1"/>
    </xf>
    <xf numFmtId="7" fontId="2" fillId="2" borderId="5" xfId="45" applyFill="1" applyBorder="1">
      <alignment horizontal="left" vertical="top" wrapText="1"/>
    </xf>
    <xf numFmtId="7" fontId="2" fillId="2" borderId="42" xfId="46" applyFill="1" applyBorder="1" applyAlignment="1">
      <alignment horizontal="left" vertical="top" wrapText="1"/>
    </xf>
    <xf numFmtId="7" fontId="2" fillId="2" borderId="42" xfId="46" applyFill="1" applyBorder="1" applyAlignment="1">
      <alignment vertical="top" wrapText="1"/>
    </xf>
    <xf numFmtId="7" fontId="2" fillId="2" borderId="5" xfId="45" applyBorder="1">
      <alignment horizontal="left" vertical="top" wrapText="1"/>
    </xf>
    <xf numFmtId="7" fontId="2" fillId="40" borderId="42" xfId="44" applyBorder="1">
      <alignment horizontal="left" vertical="top" wrapText="1"/>
    </xf>
    <xf numFmtId="7" fontId="2" fillId="39" borderId="33" xfId="47" applyBorder="1">
      <alignment horizontal="left" vertical="top" wrapText="1"/>
    </xf>
    <xf numFmtId="7" fontId="2" fillId="39" borderId="42" xfId="47" applyBorder="1">
      <alignment horizontal="left" vertical="top" wrapText="1"/>
    </xf>
    <xf numFmtId="7" fontId="2" fillId="0" borderId="33" xfId="45" applyFill="1" applyBorder="1">
      <alignment horizontal="left" vertical="top" wrapText="1"/>
    </xf>
    <xf numFmtId="7" fontId="2" fillId="40" borderId="33" xfId="44" applyBorder="1">
      <alignment horizontal="left" vertical="top" wrapText="1"/>
    </xf>
    <xf numFmtId="165" fontId="0" fillId="0" borderId="42" xfId="0" applyNumberFormat="1" applyBorder="1"/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4"/>
  <sheetViews>
    <sheetView tabSelected="1" topLeftCell="D5" zoomScaleNormal="100" workbookViewId="0">
      <selection activeCell="G7" sqref="G7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customWidth="1"/>
    <col min="5" max="5" width="42.42578125" style="2" customWidth="1"/>
    <col min="6" max="6" width="10.140625" style="2" customWidth="1"/>
    <col min="7" max="7" width="12.140625" style="2" customWidth="1"/>
    <col min="8" max="8" width="13.140625" style="2" customWidth="1"/>
    <col min="9" max="10" width="11.42578125" style="2" customWidth="1"/>
    <col min="11" max="11" width="51" style="2" customWidth="1"/>
    <col min="12" max="12" width="3.85546875" style="1" customWidth="1"/>
    <col min="13" max="14" width="21" style="3" customWidth="1"/>
    <col min="15" max="16" width="12.140625" style="4" customWidth="1"/>
    <col min="17" max="18" width="13" style="4" customWidth="1"/>
    <col min="19" max="19" width="9.42578125" style="38" customWidth="1"/>
    <col min="20" max="20" width="11.85546875" style="38" customWidth="1"/>
    <col min="21" max="21" width="9.42578125" style="2" customWidth="1"/>
    <col min="22" max="16384" width="8.85546875" style="2"/>
  </cols>
  <sheetData>
    <row r="1" spans="1:22" ht="26.45" customHeight="1" thickBot="1" x14ac:dyDescent="0.3">
      <c r="A1" s="143" t="s">
        <v>92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S1" s="5"/>
      <c r="T1" s="5"/>
    </row>
    <row r="2" spans="1:22" ht="30" customHeight="1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44" t="s">
        <v>30</v>
      </c>
      <c r="N2" s="145"/>
      <c r="O2" s="145"/>
      <c r="P2" s="145"/>
      <c r="Q2" s="66"/>
      <c r="R2" s="69"/>
      <c r="S2" s="11"/>
      <c r="T2" s="11"/>
    </row>
    <row r="3" spans="1:22" s="17" customFormat="1" ht="30" customHeight="1" thickBot="1" x14ac:dyDescent="0.3">
      <c r="A3" s="12"/>
      <c r="B3" s="13"/>
      <c r="C3" s="14"/>
      <c r="D3" s="14"/>
      <c r="E3" s="14"/>
      <c r="F3" s="14"/>
      <c r="G3" s="14"/>
      <c r="H3" s="14"/>
      <c r="I3" s="150" t="s">
        <v>15</v>
      </c>
      <c r="J3" s="151"/>
      <c r="K3" s="15"/>
      <c r="L3" s="16"/>
      <c r="M3" s="146"/>
      <c r="N3" s="147"/>
      <c r="O3" s="147"/>
      <c r="P3" s="147"/>
      <c r="Q3" s="148" t="s">
        <v>28</v>
      </c>
      <c r="R3" s="149"/>
      <c r="S3" s="152" t="s">
        <v>21</v>
      </c>
      <c r="T3" s="152"/>
      <c r="U3" s="152"/>
      <c r="V3" s="152"/>
    </row>
    <row r="4" spans="1:22" s="17" customFormat="1" ht="30" customHeight="1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0" t="s">
        <v>25</v>
      </c>
      <c r="R4" s="41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30" customHeight="1" thickTop="1" x14ac:dyDescent="0.25">
      <c r="A5" s="6">
        <v>1</v>
      </c>
      <c r="B5" s="49" t="s">
        <v>6</v>
      </c>
      <c r="C5" s="50" t="s">
        <v>7</v>
      </c>
      <c r="D5" s="50" t="s">
        <v>8</v>
      </c>
      <c r="E5" s="50" t="s">
        <v>0</v>
      </c>
      <c r="F5" s="50" t="s">
        <v>9</v>
      </c>
      <c r="G5" s="50">
        <v>120</v>
      </c>
      <c r="H5" s="51" t="s">
        <v>10</v>
      </c>
      <c r="I5" s="52">
        <v>10</v>
      </c>
      <c r="J5" s="53">
        <v>90</v>
      </c>
      <c r="K5" s="54" t="s">
        <v>13</v>
      </c>
      <c r="L5" s="10"/>
      <c r="M5" s="58">
        <v>20</v>
      </c>
      <c r="N5" s="59" t="s">
        <v>12</v>
      </c>
      <c r="O5" s="60">
        <v>500</v>
      </c>
      <c r="P5" s="60">
        <v>1000</v>
      </c>
      <c r="Q5" s="61">
        <v>1000</v>
      </c>
      <c r="R5" s="62">
        <v>1800</v>
      </c>
      <c r="S5" s="28">
        <f t="shared" ref="S5:S21" si="0">IF(ISBLANK(M5),G5,M5)</f>
        <v>20</v>
      </c>
      <c r="T5" s="29">
        <f t="shared" ref="T5" si="1">24*O5+P5</f>
        <v>13000</v>
      </c>
      <c r="U5" s="30">
        <f t="shared" ref="U5:U21" si="2">I5</f>
        <v>10</v>
      </c>
      <c r="V5" s="30">
        <f t="shared" ref="V5:V21" si="3">J5</f>
        <v>90</v>
      </c>
    </row>
    <row r="6" spans="1:22" ht="63" x14ac:dyDescent="0.25">
      <c r="A6" s="6">
        <v>2</v>
      </c>
      <c r="B6" s="33" t="s">
        <v>31</v>
      </c>
      <c r="C6" s="34" t="s">
        <v>32</v>
      </c>
      <c r="D6" s="34" t="s">
        <v>33</v>
      </c>
      <c r="E6" s="34" t="s">
        <v>34</v>
      </c>
      <c r="F6" s="79" t="s">
        <v>9</v>
      </c>
      <c r="G6" s="79">
        <v>250</v>
      </c>
      <c r="H6" s="80" t="s">
        <v>10</v>
      </c>
      <c r="I6" s="81">
        <v>5</v>
      </c>
      <c r="J6" s="82">
        <v>95</v>
      </c>
      <c r="K6" s="83"/>
      <c r="L6" s="10"/>
      <c r="M6" s="98"/>
      <c r="N6" s="99"/>
      <c r="O6" s="76"/>
      <c r="P6" s="77">
        <v>0</v>
      </c>
      <c r="Q6" s="75"/>
      <c r="R6" s="74"/>
      <c r="S6" s="46">
        <f t="shared" si="0"/>
        <v>250</v>
      </c>
      <c r="T6" s="31">
        <f t="shared" ref="T6:T21" si="4">24*O6+P6</f>
        <v>0</v>
      </c>
      <c r="U6" s="32">
        <f t="shared" si="2"/>
        <v>5</v>
      </c>
      <c r="V6" s="32">
        <f t="shared" si="3"/>
        <v>95</v>
      </c>
    </row>
    <row r="7" spans="1:22" ht="110.25" x14ac:dyDescent="0.25">
      <c r="A7" s="6">
        <v>3</v>
      </c>
      <c r="B7" s="84" t="s">
        <v>35</v>
      </c>
      <c r="C7" s="85" t="s">
        <v>36</v>
      </c>
      <c r="D7" s="85" t="s">
        <v>37</v>
      </c>
      <c r="E7" s="85" t="s">
        <v>39</v>
      </c>
      <c r="F7" s="86" t="s">
        <v>40</v>
      </c>
      <c r="G7" s="86">
        <v>150</v>
      </c>
      <c r="H7" s="87" t="s">
        <v>41</v>
      </c>
      <c r="I7" s="88">
        <v>5</v>
      </c>
      <c r="J7" s="89">
        <v>95</v>
      </c>
      <c r="K7" s="90" t="s">
        <v>38</v>
      </c>
      <c r="L7" s="10"/>
      <c r="M7" s="55"/>
      <c r="N7" s="56" t="s">
        <v>12</v>
      </c>
      <c r="O7" s="57">
        <v>2500</v>
      </c>
      <c r="P7" s="57">
        <v>2000</v>
      </c>
      <c r="Q7" s="142">
        <v>1500</v>
      </c>
      <c r="R7" s="141" t="s">
        <v>67</v>
      </c>
      <c r="S7" s="47">
        <f t="shared" si="0"/>
        <v>150</v>
      </c>
      <c r="T7" s="31">
        <f t="shared" si="4"/>
        <v>62000</v>
      </c>
      <c r="U7" s="32">
        <f t="shared" si="2"/>
        <v>5</v>
      </c>
      <c r="V7" s="32">
        <f t="shared" si="3"/>
        <v>95</v>
      </c>
    </row>
    <row r="8" spans="1:22" ht="315" x14ac:dyDescent="0.25">
      <c r="A8" s="6">
        <v>4</v>
      </c>
      <c r="B8" s="33" t="s">
        <v>42</v>
      </c>
      <c r="C8" s="91" t="s">
        <v>36</v>
      </c>
      <c r="D8" s="91" t="s">
        <v>37</v>
      </c>
      <c r="E8" s="91" t="s">
        <v>39</v>
      </c>
      <c r="F8" s="34" t="s">
        <v>40</v>
      </c>
      <c r="G8" s="34">
        <v>150</v>
      </c>
      <c r="H8" s="35" t="s">
        <v>41</v>
      </c>
      <c r="I8" s="39">
        <v>5</v>
      </c>
      <c r="J8" s="36">
        <v>95</v>
      </c>
      <c r="K8" s="37" t="s">
        <v>43</v>
      </c>
      <c r="L8" s="10"/>
      <c r="M8" s="44"/>
      <c r="N8" s="42"/>
      <c r="O8" s="43"/>
      <c r="P8" s="136">
        <v>0</v>
      </c>
      <c r="Q8" s="48"/>
      <c r="R8" s="138" t="s">
        <v>67</v>
      </c>
      <c r="S8" s="46">
        <f t="shared" si="0"/>
        <v>150</v>
      </c>
      <c r="T8" s="31">
        <f t="shared" si="4"/>
        <v>0</v>
      </c>
      <c r="U8" s="32">
        <f t="shared" si="2"/>
        <v>5</v>
      </c>
      <c r="V8" s="32">
        <f t="shared" si="3"/>
        <v>95</v>
      </c>
    </row>
    <row r="9" spans="1:22" ht="110.25" x14ac:dyDescent="0.25">
      <c r="A9" s="6">
        <v>5</v>
      </c>
      <c r="B9" s="84" t="s">
        <v>44</v>
      </c>
      <c r="C9" s="85" t="s">
        <v>45</v>
      </c>
      <c r="D9" s="85" t="s">
        <v>37</v>
      </c>
      <c r="E9" s="85" t="s">
        <v>46</v>
      </c>
      <c r="F9" s="86" t="s">
        <v>40</v>
      </c>
      <c r="G9" s="86">
        <v>150</v>
      </c>
      <c r="H9" s="87" t="s">
        <v>47</v>
      </c>
      <c r="I9" s="88">
        <v>5</v>
      </c>
      <c r="J9" s="89">
        <v>95</v>
      </c>
      <c r="K9" s="90" t="s">
        <v>38</v>
      </c>
      <c r="L9" s="10"/>
      <c r="M9" s="70"/>
      <c r="N9" s="71"/>
      <c r="O9" s="72"/>
      <c r="P9" s="57">
        <v>0</v>
      </c>
      <c r="Q9" s="137" t="s">
        <v>67</v>
      </c>
      <c r="R9" s="64"/>
      <c r="S9" s="46">
        <f t="shared" si="0"/>
        <v>150</v>
      </c>
      <c r="T9" s="31">
        <f t="shared" si="4"/>
        <v>0</v>
      </c>
      <c r="U9" s="32">
        <f t="shared" si="2"/>
        <v>5</v>
      </c>
      <c r="V9" s="32">
        <f t="shared" si="3"/>
        <v>95</v>
      </c>
    </row>
    <row r="10" spans="1:22" ht="315" x14ac:dyDescent="0.25">
      <c r="A10" s="6">
        <v>6</v>
      </c>
      <c r="B10" s="78" t="s">
        <v>48</v>
      </c>
      <c r="C10" s="79" t="s">
        <v>45</v>
      </c>
      <c r="D10" s="79" t="s">
        <v>37</v>
      </c>
      <c r="E10" s="79" t="s">
        <v>46</v>
      </c>
      <c r="F10" s="79" t="s">
        <v>40</v>
      </c>
      <c r="G10" s="79">
        <v>150</v>
      </c>
      <c r="H10" s="80" t="s">
        <v>47</v>
      </c>
      <c r="I10" s="81">
        <v>5</v>
      </c>
      <c r="J10" s="82">
        <v>95</v>
      </c>
      <c r="K10" s="83" t="s">
        <v>43</v>
      </c>
      <c r="L10" s="10"/>
      <c r="M10" s="44"/>
      <c r="N10" s="42"/>
      <c r="O10" s="43"/>
      <c r="P10" s="136">
        <v>0</v>
      </c>
      <c r="Q10" s="139" t="s">
        <v>67</v>
      </c>
      <c r="R10" s="63"/>
      <c r="S10" s="46">
        <f t="shared" si="0"/>
        <v>150</v>
      </c>
      <c r="T10" s="31">
        <f t="shared" si="4"/>
        <v>0</v>
      </c>
      <c r="U10" s="32">
        <f t="shared" si="2"/>
        <v>5</v>
      </c>
      <c r="V10" s="32">
        <f t="shared" si="3"/>
        <v>95</v>
      </c>
    </row>
    <row r="11" spans="1:22" ht="63" x14ac:dyDescent="0.25">
      <c r="A11" s="6">
        <v>7</v>
      </c>
      <c r="B11" s="92" t="s">
        <v>49</v>
      </c>
      <c r="C11" s="93" t="s">
        <v>50</v>
      </c>
      <c r="D11" s="93" t="s">
        <v>51</v>
      </c>
      <c r="E11" s="93" t="s">
        <v>52</v>
      </c>
      <c r="F11" s="93" t="s">
        <v>9</v>
      </c>
      <c r="G11" s="93">
        <v>150</v>
      </c>
      <c r="H11" s="94" t="s">
        <v>10</v>
      </c>
      <c r="I11" s="95">
        <v>5</v>
      </c>
      <c r="J11" s="96">
        <v>95</v>
      </c>
      <c r="K11" s="97" t="s">
        <v>53</v>
      </c>
      <c r="L11" s="10"/>
      <c r="M11" s="70"/>
      <c r="N11" s="71" t="s">
        <v>12</v>
      </c>
      <c r="O11" s="72">
        <v>925</v>
      </c>
      <c r="P11" s="57">
        <v>3000</v>
      </c>
      <c r="Q11" s="65">
        <v>1700</v>
      </c>
      <c r="R11" s="64">
        <v>4500</v>
      </c>
      <c r="S11" s="46">
        <f t="shared" si="0"/>
        <v>150</v>
      </c>
      <c r="T11" s="31">
        <f t="shared" si="4"/>
        <v>25200</v>
      </c>
      <c r="U11" s="32">
        <f t="shared" si="2"/>
        <v>5</v>
      </c>
      <c r="V11" s="32">
        <f t="shared" si="3"/>
        <v>95</v>
      </c>
    </row>
    <row r="12" spans="1:22" ht="63" x14ac:dyDescent="0.25">
      <c r="A12" s="6">
        <v>8</v>
      </c>
      <c r="B12" s="33" t="s">
        <v>54</v>
      </c>
      <c r="C12" s="34" t="s">
        <v>55</v>
      </c>
      <c r="D12" s="34" t="s">
        <v>56</v>
      </c>
      <c r="E12" s="34" t="s">
        <v>57</v>
      </c>
      <c r="F12" s="34" t="s">
        <v>9</v>
      </c>
      <c r="G12" s="34">
        <v>150</v>
      </c>
      <c r="H12" s="35" t="s">
        <v>10</v>
      </c>
      <c r="I12" s="39">
        <v>5</v>
      </c>
      <c r="J12" s="36">
        <v>95</v>
      </c>
      <c r="K12" s="37" t="s">
        <v>58</v>
      </c>
      <c r="L12" s="10"/>
      <c r="M12" s="44"/>
      <c r="N12" s="42"/>
      <c r="O12" s="43"/>
      <c r="P12" s="136">
        <v>0</v>
      </c>
      <c r="Q12" s="48"/>
      <c r="R12" s="63"/>
      <c r="S12" s="46">
        <f t="shared" si="0"/>
        <v>150</v>
      </c>
      <c r="T12" s="31">
        <f t="shared" si="4"/>
        <v>0</v>
      </c>
      <c r="U12" s="32">
        <f t="shared" si="2"/>
        <v>5</v>
      </c>
      <c r="V12" s="32">
        <f t="shared" si="3"/>
        <v>95</v>
      </c>
    </row>
    <row r="13" spans="1:22" ht="47.25" x14ac:dyDescent="0.25">
      <c r="A13" s="6">
        <v>9</v>
      </c>
      <c r="B13" s="101" t="s">
        <v>59</v>
      </c>
      <c r="C13" s="102" t="s">
        <v>60</v>
      </c>
      <c r="D13" s="102" t="s">
        <v>61</v>
      </c>
      <c r="E13" s="102" t="s">
        <v>62</v>
      </c>
      <c r="F13" s="102" t="s">
        <v>9</v>
      </c>
      <c r="G13" s="102">
        <v>250</v>
      </c>
      <c r="H13" s="103" t="s">
        <v>10</v>
      </c>
      <c r="I13" s="104">
        <v>20</v>
      </c>
      <c r="J13" s="105">
        <v>80</v>
      </c>
      <c r="K13" s="106"/>
      <c r="L13" s="10"/>
      <c r="M13" s="107">
        <v>242</v>
      </c>
      <c r="N13" s="108" t="s">
        <v>93</v>
      </c>
      <c r="O13" s="109">
        <v>950</v>
      </c>
      <c r="P13" s="110">
        <v>3000</v>
      </c>
      <c r="Q13" s="111">
        <v>1500</v>
      </c>
      <c r="R13" s="140">
        <v>2800</v>
      </c>
      <c r="S13" s="46">
        <f t="shared" si="0"/>
        <v>242</v>
      </c>
      <c r="T13" s="31">
        <f t="shared" si="4"/>
        <v>25800</v>
      </c>
      <c r="U13" s="100">
        <f t="shared" si="2"/>
        <v>20</v>
      </c>
      <c r="V13" s="100">
        <f t="shared" si="3"/>
        <v>80</v>
      </c>
    </row>
    <row r="14" spans="1:22" ht="110.25" x14ac:dyDescent="0.25">
      <c r="A14" s="6">
        <v>10</v>
      </c>
      <c r="B14" s="33" t="s">
        <v>63</v>
      </c>
      <c r="C14" s="91" t="s">
        <v>64</v>
      </c>
      <c r="D14" s="91" t="s">
        <v>65</v>
      </c>
      <c r="E14" s="91" t="s">
        <v>66</v>
      </c>
      <c r="F14" s="34" t="s">
        <v>40</v>
      </c>
      <c r="G14" s="34">
        <v>150</v>
      </c>
      <c r="H14" s="35" t="s">
        <v>47</v>
      </c>
      <c r="I14" s="39">
        <v>5</v>
      </c>
      <c r="J14" s="36">
        <v>95</v>
      </c>
      <c r="K14" s="37"/>
      <c r="L14" s="10"/>
      <c r="M14" s="44"/>
      <c r="N14" s="42" t="s">
        <v>12</v>
      </c>
      <c r="O14" s="43">
        <v>1600</v>
      </c>
      <c r="P14" s="43">
        <v>3000</v>
      </c>
      <c r="Q14" s="139" t="s">
        <v>67</v>
      </c>
      <c r="R14" s="63">
        <v>3800</v>
      </c>
      <c r="S14" s="47">
        <f t="shared" si="0"/>
        <v>150</v>
      </c>
      <c r="T14" s="31">
        <f t="shared" si="4"/>
        <v>41400</v>
      </c>
      <c r="U14" s="100">
        <f t="shared" si="2"/>
        <v>5</v>
      </c>
      <c r="V14" s="100">
        <f t="shared" si="3"/>
        <v>95</v>
      </c>
    </row>
    <row r="15" spans="1:22" ht="94.5" x14ac:dyDescent="0.25">
      <c r="A15" s="6">
        <v>11</v>
      </c>
      <c r="B15" s="92" t="s">
        <v>68</v>
      </c>
      <c r="C15" s="93" t="s">
        <v>69</v>
      </c>
      <c r="D15" s="93" t="s">
        <v>70</v>
      </c>
      <c r="E15" s="93" t="s">
        <v>71</v>
      </c>
      <c r="F15" s="93" t="s">
        <v>40</v>
      </c>
      <c r="G15" s="93">
        <v>150</v>
      </c>
      <c r="H15" s="94" t="s">
        <v>47</v>
      </c>
      <c r="I15" s="95">
        <v>5</v>
      </c>
      <c r="J15" s="96">
        <v>95</v>
      </c>
      <c r="K15" s="97"/>
      <c r="L15" s="10"/>
      <c r="M15" s="112"/>
      <c r="N15" s="113" t="s">
        <v>12</v>
      </c>
      <c r="O15" s="114">
        <v>1250</v>
      </c>
      <c r="P15" s="114">
        <v>2500</v>
      </c>
      <c r="Q15" s="137" t="s">
        <v>67</v>
      </c>
      <c r="R15" s="128">
        <v>2800</v>
      </c>
      <c r="S15" s="46">
        <f t="shared" si="0"/>
        <v>150</v>
      </c>
      <c r="T15" s="31">
        <f t="shared" si="4"/>
        <v>32500</v>
      </c>
      <c r="U15" s="100">
        <f t="shared" si="2"/>
        <v>5</v>
      </c>
      <c r="V15" s="100">
        <f t="shared" si="3"/>
        <v>95</v>
      </c>
    </row>
    <row r="16" spans="1:22" ht="204.75" x14ac:dyDescent="0.25">
      <c r="A16" s="6">
        <v>12</v>
      </c>
      <c r="B16" s="117" t="s">
        <v>72</v>
      </c>
      <c r="C16" s="118" t="s">
        <v>69</v>
      </c>
      <c r="D16" s="118" t="s">
        <v>70</v>
      </c>
      <c r="E16" s="118" t="s">
        <v>71</v>
      </c>
      <c r="F16" s="118" t="s">
        <v>40</v>
      </c>
      <c r="G16" s="118">
        <v>150</v>
      </c>
      <c r="H16" s="119" t="s">
        <v>47</v>
      </c>
      <c r="I16" s="120">
        <v>5</v>
      </c>
      <c r="J16" s="121">
        <v>95</v>
      </c>
      <c r="K16" s="122" t="s">
        <v>73</v>
      </c>
      <c r="L16" s="10"/>
      <c r="M16" s="44"/>
      <c r="N16" s="42"/>
      <c r="O16" s="43"/>
      <c r="P16" s="133">
        <v>0</v>
      </c>
      <c r="Q16" s="139" t="s">
        <v>67</v>
      </c>
      <c r="R16" s="63"/>
      <c r="S16" s="46">
        <f t="shared" si="0"/>
        <v>150</v>
      </c>
      <c r="T16" s="31">
        <f t="shared" si="4"/>
        <v>0</v>
      </c>
      <c r="U16" s="100">
        <f t="shared" si="2"/>
        <v>5</v>
      </c>
      <c r="V16" s="100">
        <f t="shared" si="3"/>
        <v>95</v>
      </c>
    </row>
    <row r="17" spans="1:22" ht="63" x14ac:dyDescent="0.25">
      <c r="A17" s="6">
        <v>13</v>
      </c>
      <c r="B17" s="92" t="s">
        <v>74</v>
      </c>
      <c r="C17" s="93" t="s">
        <v>75</v>
      </c>
      <c r="D17" s="93" t="s">
        <v>76</v>
      </c>
      <c r="E17" s="93" t="s">
        <v>77</v>
      </c>
      <c r="F17" s="93" t="s">
        <v>9</v>
      </c>
      <c r="G17" s="93">
        <v>150</v>
      </c>
      <c r="H17" s="94" t="s">
        <v>10</v>
      </c>
      <c r="I17" s="95">
        <v>5</v>
      </c>
      <c r="J17" s="96">
        <v>95</v>
      </c>
      <c r="K17" s="97" t="s">
        <v>91</v>
      </c>
      <c r="L17" s="10"/>
      <c r="M17" s="112"/>
      <c r="N17" s="113" t="s">
        <v>12</v>
      </c>
      <c r="O17" s="114">
        <v>550</v>
      </c>
      <c r="P17" s="114">
        <v>2500</v>
      </c>
      <c r="Q17" s="127">
        <v>1600</v>
      </c>
      <c r="R17" s="128">
        <v>3700</v>
      </c>
      <c r="S17" s="46">
        <f t="shared" si="0"/>
        <v>150</v>
      </c>
      <c r="T17" s="31">
        <f t="shared" si="4"/>
        <v>15700</v>
      </c>
      <c r="U17" s="100">
        <f t="shared" si="2"/>
        <v>5</v>
      </c>
      <c r="V17" s="100">
        <f t="shared" si="3"/>
        <v>95</v>
      </c>
    </row>
    <row r="18" spans="1:22" ht="63" x14ac:dyDescent="0.25">
      <c r="A18" s="6">
        <v>14</v>
      </c>
      <c r="B18" s="33" t="s">
        <v>78</v>
      </c>
      <c r="C18" s="34" t="s">
        <v>79</v>
      </c>
      <c r="D18" s="34" t="s">
        <v>80</v>
      </c>
      <c r="E18" s="34" t="s">
        <v>81</v>
      </c>
      <c r="F18" s="34" t="s">
        <v>9</v>
      </c>
      <c r="G18" s="34">
        <v>250</v>
      </c>
      <c r="H18" s="35" t="s">
        <v>10</v>
      </c>
      <c r="I18" s="39">
        <v>15</v>
      </c>
      <c r="J18" s="36">
        <v>85</v>
      </c>
      <c r="K18" s="37" t="s">
        <v>53</v>
      </c>
      <c r="L18" s="10"/>
      <c r="M18" s="44"/>
      <c r="N18" s="42"/>
      <c r="O18" s="43"/>
      <c r="P18" s="133">
        <v>0</v>
      </c>
      <c r="Q18" s="48"/>
      <c r="R18" s="63"/>
      <c r="S18" s="46">
        <f t="shared" si="0"/>
        <v>250</v>
      </c>
      <c r="T18" s="31">
        <f t="shared" si="4"/>
        <v>0</v>
      </c>
      <c r="U18" s="100">
        <f t="shared" si="2"/>
        <v>15</v>
      </c>
      <c r="V18" s="100">
        <f t="shared" si="3"/>
        <v>85</v>
      </c>
    </row>
    <row r="19" spans="1:22" ht="94.5" x14ac:dyDescent="0.25">
      <c r="A19" s="6">
        <v>15</v>
      </c>
      <c r="B19" s="84" t="s">
        <v>82</v>
      </c>
      <c r="C19" s="86" t="s">
        <v>83</v>
      </c>
      <c r="D19" s="86" t="s">
        <v>84</v>
      </c>
      <c r="E19" s="86" t="s">
        <v>85</v>
      </c>
      <c r="F19" s="86" t="s">
        <v>9</v>
      </c>
      <c r="G19" s="86">
        <v>150</v>
      </c>
      <c r="H19" s="87" t="s">
        <v>10</v>
      </c>
      <c r="I19" s="88">
        <v>5</v>
      </c>
      <c r="J19" s="89">
        <v>95</v>
      </c>
      <c r="K19" s="90" t="s">
        <v>86</v>
      </c>
      <c r="L19" s="10"/>
      <c r="M19" s="112"/>
      <c r="N19" s="113" t="s">
        <v>12</v>
      </c>
      <c r="O19" s="114">
        <v>750</v>
      </c>
      <c r="P19" s="114">
        <v>2000</v>
      </c>
      <c r="Q19" s="116">
        <v>1200</v>
      </c>
      <c r="R19" s="128">
        <v>2800</v>
      </c>
      <c r="S19" s="46">
        <f t="shared" si="0"/>
        <v>150</v>
      </c>
      <c r="T19" s="31">
        <f t="shared" si="4"/>
        <v>20000</v>
      </c>
      <c r="U19" s="100">
        <f t="shared" si="2"/>
        <v>5</v>
      </c>
      <c r="V19" s="100">
        <f t="shared" si="3"/>
        <v>95</v>
      </c>
    </row>
    <row r="20" spans="1:22" ht="63" x14ac:dyDescent="0.25">
      <c r="A20" s="6">
        <v>16</v>
      </c>
      <c r="B20" s="33" t="s">
        <v>87</v>
      </c>
      <c r="C20" s="34" t="s">
        <v>88</v>
      </c>
      <c r="D20" s="34" t="s">
        <v>89</v>
      </c>
      <c r="E20" s="34" t="s">
        <v>90</v>
      </c>
      <c r="F20" s="34" t="s">
        <v>9</v>
      </c>
      <c r="G20" s="34">
        <v>150</v>
      </c>
      <c r="H20" s="35" t="s">
        <v>10</v>
      </c>
      <c r="I20" s="39">
        <v>5</v>
      </c>
      <c r="J20" s="36">
        <v>95</v>
      </c>
      <c r="K20" s="37" t="s">
        <v>91</v>
      </c>
      <c r="L20" s="10"/>
      <c r="M20" s="44"/>
      <c r="N20" s="42" t="s">
        <v>12</v>
      </c>
      <c r="O20" s="43">
        <v>550</v>
      </c>
      <c r="P20" s="133">
        <v>2000</v>
      </c>
      <c r="Q20" s="48">
        <v>1300</v>
      </c>
      <c r="R20" s="63">
        <v>2800</v>
      </c>
      <c r="S20" s="46">
        <f t="shared" si="0"/>
        <v>150</v>
      </c>
      <c r="T20" s="31">
        <f t="shared" si="4"/>
        <v>15200</v>
      </c>
      <c r="U20" s="100">
        <f t="shared" si="2"/>
        <v>5</v>
      </c>
      <c r="V20" s="100">
        <f t="shared" si="3"/>
        <v>95</v>
      </c>
    </row>
    <row r="21" spans="1:22" ht="30" customHeight="1" x14ac:dyDescent="0.25">
      <c r="A21" s="6">
        <v>17</v>
      </c>
      <c r="B21" s="84"/>
      <c r="C21" s="86"/>
      <c r="D21" s="86"/>
      <c r="E21" s="86"/>
      <c r="F21" s="86"/>
      <c r="G21" s="86"/>
      <c r="H21" s="87"/>
      <c r="I21" s="88"/>
      <c r="J21" s="89"/>
      <c r="K21" s="90"/>
      <c r="L21" s="10"/>
      <c r="M21" s="112"/>
      <c r="N21" s="113"/>
      <c r="O21" s="114"/>
      <c r="P21" s="129">
        <v>0</v>
      </c>
      <c r="Q21" s="116"/>
      <c r="R21" s="115"/>
      <c r="S21" s="46">
        <f t="shared" si="0"/>
        <v>0</v>
      </c>
      <c r="T21" s="31">
        <f t="shared" si="4"/>
        <v>0</v>
      </c>
      <c r="U21" s="32">
        <f t="shared" si="2"/>
        <v>0</v>
      </c>
      <c r="V21" s="32">
        <f t="shared" si="3"/>
        <v>0</v>
      </c>
    </row>
    <row r="22" spans="1:22" ht="30" customHeight="1" x14ac:dyDescent="0.25">
      <c r="A22" s="6">
        <v>18</v>
      </c>
      <c r="B22" s="33"/>
      <c r="C22" s="34"/>
      <c r="D22" s="34"/>
      <c r="E22" s="34"/>
      <c r="F22" s="34"/>
      <c r="G22" s="34"/>
      <c r="H22" s="35"/>
      <c r="I22" s="39"/>
      <c r="J22" s="36"/>
      <c r="K22" s="37"/>
      <c r="L22" s="10"/>
      <c r="M22" s="44"/>
      <c r="N22" s="42"/>
      <c r="O22" s="43"/>
      <c r="P22" s="43">
        <v>0</v>
      </c>
      <c r="Q22" s="48"/>
      <c r="R22" s="68"/>
      <c r="S22" s="46">
        <f t="shared" ref="S22:S30" si="5">IF(ISBLANK(M22),G22,M22)</f>
        <v>0</v>
      </c>
      <c r="T22" s="31">
        <f t="shared" ref="T22:T30" si="6">24*O22+P22</f>
        <v>0</v>
      </c>
      <c r="U22" s="32">
        <f t="shared" ref="U22:U30" si="7">I22</f>
        <v>0</v>
      </c>
      <c r="V22" s="32">
        <f t="shared" ref="V22:V30" si="8">J22</f>
        <v>0</v>
      </c>
    </row>
    <row r="23" spans="1:22" ht="30" customHeight="1" x14ac:dyDescent="0.25">
      <c r="A23" s="6">
        <v>19</v>
      </c>
      <c r="B23" s="84"/>
      <c r="C23" s="86"/>
      <c r="D23" s="86"/>
      <c r="E23" s="86"/>
      <c r="F23" s="86"/>
      <c r="G23" s="86"/>
      <c r="H23" s="87"/>
      <c r="I23" s="88"/>
      <c r="J23" s="89"/>
      <c r="K23" s="90"/>
      <c r="L23" s="10"/>
      <c r="M23" s="112"/>
      <c r="N23" s="113"/>
      <c r="O23" s="114"/>
      <c r="P23" s="129">
        <v>0</v>
      </c>
      <c r="Q23" s="116"/>
      <c r="R23" s="130"/>
      <c r="S23" s="47">
        <f t="shared" si="5"/>
        <v>0</v>
      </c>
      <c r="T23" s="31">
        <f t="shared" si="6"/>
        <v>0</v>
      </c>
      <c r="U23" s="32">
        <f t="shared" si="7"/>
        <v>0</v>
      </c>
      <c r="V23" s="32">
        <f t="shared" si="8"/>
        <v>0</v>
      </c>
    </row>
    <row r="24" spans="1:22" ht="30" customHeight="1" x14ac:dyDescent="0.25">
      <c r="A24" s="6">
        <v>20</v>
      </c>
      <c r="B24" s="33"/>
      <c r="C24" s="34"/>
      <c r="D24" s="34"/>
      <c r="E24" s="34"/>
      <c r="F24" s="34"/>
      <c r="G24" s="34"/>
      <c r="H24" s="35"/>
      <c r="I24" s="39"/>
      <c r="J24" s="36"/>
      <c r="K24" s="37"/>
      <c r="L24" s="10"/>
      <c r="M24" s="44"/>
      <c r="N24" s="42"/>
      <c r="O24" s="43"/>
      <c r="P24" s="43">
        <v>0</v>
      </c>
      <c r="Q24" s="48"/>
      <c r="R24" s="68"/>
      <c r="S24" s="46">
        <f t="shared" si="5"/>
        <v>0</v>
      </c>
      <c r="T24" s="31">
        <f t="shared" si="6"/>
        <v>0</v>
      </c>
      <c r="U24" s="32">
        <f t="shared" si="7"/>
        <v>0</v>
      </c>
      <c r="V24" s="32">
        <f t="shared" si="8"/>
        <v>0</v>
      </c>
    </row>
    <row r="25" spans="1:22" ht="40.35" customHeight="1" x14ac:dyDescent="0.25">
      <c r="A25" s="6">
        <v>21</v>
      </c>
      <c r="B25" s="84"/>
      <c r="C25" s="86"/>
      <c r="D25" s="86"/>
      <c r="E25" s="86"/>
      <c r="F25" s="86"/>
      <c r="G25" s="86"/>
      <c r="H25" s="87"/>
      <c r="I25" s="88"/>
      <c r="J25" s="89"/>
      <c r="K25" s="90"/>
      <c r="L25" s="10"/>
      <c r="M25" s="112"/>
      <c r="N25" s="113"/>
      <c r="O25" s="114"/>
      <c r="P25" s="129">
        <v>0</v>
      </c>
      <c r="Q25" s="116"/>
      <c r="R25" s="115"/>
      <c r="S25" s="46">
        <f t="shared" si="5"/>
        <v>0</v>
      </c>
      <c r="T25" s="31">
        <f t="shared" si="6"/>
        <v>0</v>
      </c>
      <c r="U25" s="32">
        <f t="shared" si="7"/>
        <v>0</v>
      </c>
      <c r="V25" s="32">
        <f t="shared" si="8"/>
        <v>0</v>
      </c>
    </row>
    <row r="26" spans="1:22" ht="40.35" customHeight="1" x14ac:dyDescent="0.25">
      <c r="A26" s="6">
        <v>22</v>
      </c>
      <c r="B26" s="33"/>
      <c r="C26" s="34"/>
      <c r="D26" s="34"/>
      <c r="E26" s="34"/>
      <c r="F26" s="34"/>
      <c r="G26" s="34"/>
      <c r="H26" s="35"/>
      <c r="I26" s="39"/>
      <c r="J26" s="36"/>
      <c r="K26" s="37"/>
      <c r="L26" s="45"/>
      <c r="M26" s="44"/>
      <c r="N26" s="42"/>
      <c r="O26" s="43"/>
      <c r="P26" s="43">
        <v>0</v>
      </c>
      <c r="Q26" s="134"/>
      <c r="R26" s="68"/>
      <c r="S26" s="46">
        <f t="shared" si="5"/>
        <v>0</v>
      </c>
      <c r="T26" s="31">
        <f t="shared" si="6"/>
        <v>0</v>
      </c>
      <c r="U26" s="32">
        <f t="shared" si="7"/>
        <v>0</v>
      </c>
      <c r="V26" s="32">
        <f t="shared" si="8"/>
        <v>0</v>
      </c>
    </row>
    <row r="27" spans="1:22" ht="40.35" customHeight="1" x14ac:dyDescent="0.25">
      <c r="A27" s="6">
        <v>23</v>
      </c>
      <c r="B27" s="84"/>
      <c r="C27" s="86"/>
      <c r="D27" s="86"/>
      <c r="E27" s="86"/>
      <c r="F27" s="86"/>
      <c r="G27" s="86"/>
      <c r="H27" s="87"/>
      <c r="I27" s="88"/>
      <c r="J27" s="89"/>
      <c r="K27" s="90"/>
      <c r="L27" s="45"/>
      <c r="M27" s="112"/>
      <c r="N27" s="113"/>
      <c r="O27" s="114"/>
      <c r="P27" s="129">
        <v>0</v>
      </c>
      <c r="Q27" s="131"/>
      <c r="R27" s="115"/>
      <c r="S27" s="46">
        <f t="shared" si="5"/>
        <v>0</v>
      </c>
      <c r="T27" s="31">
        <f t="shared" si="6"/>
        <v>0</v>
      </c>
      <c r="U27" s="32">
        <f t="shared" si="7"/>
        <v>0</v>
      </c>
      <c r="V27" s="32">
        <f t="shared" si="8"/>
        <v>0</v>
      </c>
    </row>
    <row r="28" spans="1:22" ht="40.35" customHeight="1" x14ac:dyDescent="0.25">
      <c r="A28" s="6">
        <v>24</v>
      </c>
      <c r="B28" s="123"/>
      <c r="C28" s="91"/>
      <c r="D28" s="34"/>
      <c r="E28" s="91"/>
      <c r="F28" s="91"/>
      <c r="G28" s="91"/>
      <c r="H28" s="124"/>
      <c r="I28" s="125"/>
      <c r="J28" s="126"/>
      <c r="K28" s="37"/>
      <c r="L28" s="45"/>
      <c r="M28" s="44"/>
      <c r="N28" s="42"/>
      <c r="O28" s="43"/>
      <c r="P28" s="43">
        <v>0</v>
      </c>
      <c r="Q28" s="135"/>
      <c r="R28" s="68"/>
      <c r="S28" s="46">
        <f t="shared" si="5"/>
        <v>0</v>
      </c>
      <c r="T28" s="31">
        <f t="shared" si="6"/>
        <v>0</v>
      </c>
      <c r="U28" s="32">
        <f t="shared" si="7"/>
        <v>0</v>
      </c>
      <c r="V28" s="32">
        <f t="shared" si="8"/>
        <v>0</v>
      </c>
    </row>
    <row r="29" spans="1:22" ht="40.35" customHeight="1" x14ac:dyDescent="0.25">
      <c r="A29" s="6">
        <v>25</v>
      </c>
      <c r="B29" s="84"/>
      <c r="C29" s="86"/>
      <c r="D29" s="86"/>
      <c r="E29" s="86"/>
      <c r="F29" s="86"/>
      <c r="G29" s="86"/>
      <c r="H29" s="87"/>
      <c r="I29" s="88"/>
      <c r="J29" s="89"/>
      <c r="K29" s="90"/>
      <c r="L29" s="45"/>
      <c r="M29" s="112"/>
      <c r="N29" s="113"/>
      <c r="O29" s="114"/>
      <c r="P29" s="129">
        <v>0</v>
      </c>
      <c r="Q29" s="132"/>
      <c r="R29" s="115"/>
      <c r="S29" s="46">
        <f t="shared" si="5"/>
        <v>0</v>
      </c>
      <c r="T29" s="31">
        <f t="shared" si="6"/>
        <v>0</v>
      </c>
      <c r="U29" s="32">
        <f t="shared" si="7"/>
        <v>0</v>
      </c>
      <c r="V29" s="32">
        <f t="shared" si="8"/>
        <v>0</v>
      </c>
    </row>
    <row r="30" spans="1:22" ht="40.35" customHeight="1" x14ac:dyDescent="0.25">
      <c r="A30" s="6">
        <v>26</v>
      </c>
      <c r="B30" s="33"/>
      <c r="C30" s="34"/>
      <c r="D30" s="34"/>
      <c r="E30" s="34"/>
      <c r="F30" s="34"/>
      <c r="G30" s="34"/>
      <c r="H30" s="35"/>
      <c r="I30" s="39"/>
      <c r="J30" s="36"/>
      <c r="K30" s="37"/>
      <c r="L30" s="45"/>
      <c r="M30" s="44"/>
      <c r="N30" s="42"/>
      <c r="O30" s="43"/>
      <c r="P30" s="43">
        <v>0</v>
      </c>
      <c r="Q30" s="135"/>
      <c r="R30" s="68"/>
      <c r="S30" s="46">
        <f t="shared" si="5"/>
        <v>0</v>
      </c>
      <c r="T30" s="31">
        <f t="shared" si="6"/>
        <v>0</v>
      </c>
      <c r="U30" s="32">
        <f t="shared" si="7"/>
        <v>0</v>
      </c>
      <c r="V30" s="32">
        <f t="shared" si="8"/>
        <v>0</v>
      </c>
    </row>
    <row r="31" spans="1:22" ht="40.35" customHeight="1" x14ac:dyDescent="0.25">
      <c r="A31" s="6">
        <v>27</v>
      </c>
      <c r="B31" s="84"/>
      <c r="C31" s="86"/>
      <c r="D31" s="86"/>
      <c r="E31" s="86"/>
      <c r="F31" s="86"/>
      <c r="G31" s="86"/>
      <c r="H31" s="87"/>
      <c r="I31" s="88"/>
      <c r="J31" s="89"/>
      <c r="K31" s="90"/>
      <c r="L31" s="67"/>
      <c r="M31" s="112"/>
      <c r="N31" s="113"/>
      <c r="O31" s="114"/>
      <c r="P31" s="129">
        <v>0</v>
      </c>
      <c r="Q31" s="132"/>
      <c r="R31" s="128"/>
      <c r="S31" s="46">
        <f t="shared" ref="S31" si="9">IF(ISBLANK(M31),G31,M31)</f>
        <v>0</v>
      </c>
      <c r="T31" s="31">
        <f t="shared" ref="T31" si="10">24*O31+P31</f>
        <v>0</v>
      </c>
      <c r="U31" s="32">
        <f t="shared" ref="U31" si="11">I31</f>
        <v>0</v>
      </c>
      <c r="V31" s="32">
        <f t="shared" ref="V31" si="12">J31</f>
        <v>0</v>
      </c>
    </row>
    <row r="32" spans="1:22" ht="40.35" customHeight="1" x14ac:dyDescent="0.25">
      <c r="A32" s="6">
        <v>28</v>
      </c>
      <c r="B32" s="33"/>
      <c r="C32" s="34"/>
      <c r="D32" s="34"/>
      <c r="E32" s="34"/>
      <c r="F32" s="34"/>
      <c r="G32" s="34"/>
      <c r="H32" s="35"/>
      <c r="I32" s="33"/>
      <c r="J32" s="36"/>
      <c r="K32" s="37"/>
      <c r="L32" s="10"/>
      <c r="M32" s="44"/>
      <c r="N32" s="42"/>
      <c r="O32" s="43"/>
      <c r="P32" s="43">
        <v>0</v>
      </c>
      <c r="Q32" s="73"/>
      <c r="R32" s="63"/>
      <c r="S32" s="46">
        <f t="shared" ref="S32" si="13">IF(ISBLANK(M32),G32,M32)</f>
        <v>0</v>
      </c>
      <c r="T32" s="31">
        <f t="shared" ref="T32" si="14">24*O32+P32</f>
        <v>0</v>
      </c>
      <c r="U32" s="32">
        <f t="shared" ref="U32" si="15">I32</f>
        <v>0</v>
      </c>
      <c r="V32" s="32">
        <f t="shared" ref="V32" si="16">J32</f>
        <v>0</v>
      </c>
    </row>
    <row r="33" spans="19:20" x14ac:dyDescent="0.25">
      <c r="S33" s="1"/>
      <c r="T33" s="1"/>
    </row>
    <row r="34" spans="19:20" x14ac:dyDescent="0.25">
      <c r="S34" s="1"/>
      <c r="T34" s="1"/>
    </row>
    <row r="35" spans="19:20" x14ac:dyDescent="0.25">
      <c r="S35" s="1"/>
      <c r="T35" s="1"/>
    </row>
    <row r="36" spans="19:20" x14ac:dyDescent="0.25">
      <c r="S36" s="1"/>
      <c r="T36" s="1"/>
    </row>
    <row r="37" spans="19:20" x14ac:dyDescent="0.25">
      <c r="S37" s="1"/>
      <c r="T37" s="1"/>
    </row>
    <row r="38" spans="19:20" x14ac:dyDescent="0.25">
      <c r="S38" s="1"/>
      <c r="T38" s="1"/>
    </row>
    <row r="39" spans="19:20" x14ac:dyDescent="0.25">
      <c r="S39" s="1"/>
      <c r="T39" s="1"/>
    </row>
    <row r="40" spans="19:20" x14ac:dyDescent="0.25">
      <c r="S40" s="1"/>
      <c r="T40" s="1"/>
    </row>
    <row r="41" spans="19:20" x14ac:dyDescent="0.25">
      <c r="S41" s="1"/>
      <c r="T41" s="1"/>
    </row>
    <row r="42" spans="19:20" x14ac:dyDescent="0.25">
      <c r="S42" s="1"/>
      <c r="T42" s="1"/>
    </row>
    <row r="43" spans="19:20" x14ac:dyDescent="0.25">
      <c r="S43" s="1"/>
      <c r="T43" s="1"/>
    </row>
    <row r="44" spans="19:20" x14ac:dyDescent="0.25">
      <c r="S44" s="1"/>
      <c r="T44" s="1"/>
    </row>
    <row r="45" spans="19:20" x14ac:dyDescent="0.25">
      <c r="S45" s="1"/>
      <c r="T45" s="1"/>
    </row>
    <row r="46" spans="19:20" x14ac:dyDescent="0.25">
      <c r="S46" s="1"/>
      <c r="T46" s="1"/>
    </row>
    <row r="47" spans="19:20" x14ac:dyDescent="0.25">
      <c r="S47" s="1"/>
      <c r="T47" s="1"/>
    </row>
    <row r="48" spans="19:20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</sheetData>
  <sortState xmlns:xlrd2="http://schemas.microsoft.com/office/spreadsheetml/2017/richdata2" ref="B6:AE31">
    <sortCondition ref="B6"/>
  </sortState>
  <mergeCells count="5">
    <mergeCell ref="A1:K1"/>
    <mergeCell ref="M2:P3"/>
    <mergeCell ref="Q3:R3"/>
    <mergeCell ref="I3:J3"/>
    <mergeCell ref="S3:V3"/>
  </mergeCells>
  <conditionalFormatting sqref="S21:S32 S5:S14">
    <cfRule type="expression" dxfId="2" priority="275">
      <formula>M5&gt;G5</formula>
    </cfRule>
    <cfRule type="expression" priority="276">
      <formula>$M$5&gt;$G$5</formula>
    </cfRule>
  </conditionalFormatting>
  <conditionalFormatting sqref="S16:S20">
    <cfRule type="expression" dxfId="1" priority="3">
      <formula>M16&gt;G16</formula>
    </cfRule>
    <cfRule type="expression" priority="4">
      <formula>$M$5&gt;$G$5</formula>
    </cfRule>
  </conditionalFormatting>
  <conditionalFormatting sqref="S15">
    <cfRule type="expression" dxfId="0" priority="1">
      <formula>M15&gt;G15</formula>
    </cfRule>
    <cfRule type="expression" priority="2">
      <formula>$M$5&gt;$G$5</formula>
    </cfRule>
  </conditionalFormatting>
  <dataValidations count="3">
    <dataValidation type="list" allowBlank="1" showInputMessage="1" showErrorMessage="1" sqref="F6:F31" xr:uid="{00000000-0002-0000-0000-000000000000}">
      <formula1>"YES, NO"</formula1>
    </dataValidation>
    <dataValidation type="decimal" showInputMessage="1" showErrorMessage="1" sqref="P6:P32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F47B9D28BD2458024E1586F6F82DC" ma:contentTypeVersion="12" ma:contentTypeDescription="Create a new document." ma:contentTypeScope="" ma:versionID="845d71bf1d0493fcde00a19ea059c8b9">
  <xsd:schema xmlns:xsd="http://www.w3.org/2001/XMLSchema" xmlns:xs="http://www.w3.org/2001/XMLSchema" xmlns:p="http://schemas.microsoft.com/office/2006/metadata/properties" xmlns:ns1="http://schemas.microsoft.com/sharepoint/v3" xmlns:ns3="7d544bdc-a7fa-4516-973e-3ad2926cbdd1" targetNamespace="http://schemas.microsoft.com/office/2006/metadata/properties" ma:root="true" ma:fieldsID="7f6cbbeec0c982d80fef91336d39cb41" ns1:_="" ns3:_="">
    <xsd:import namespace="http://schemas.microsoft.com/sharepoint/v3"/>
    <xsd:import namespace="7d544bdc-a7fa-4516-973e-3ad2926cbdd1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544bdc-a7fa-4516-973e-3ad2926cbd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29AA14B-5983-4F46-A449-ACC919BD5E5C}">
  <ds:schemaRefs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schemas.microsoft.com/office/infopath/2007/PartnerControls"/>
    <ds:schemaRef ds:uri="7d544bdc-a7fa-4516-973e-3ad2926cbdd1"/>
    <ds:schemaRef ds:uri="http://purl.org/dc/terms/"/>
    <ds:schemaRef ds:uri="http://schemas.microsoft.com/sharepoint/v3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74E05094-6C5B-491D-8303-AF1F03992A4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d544bdc-a7fa-4516-973e-3ad2926cbdd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2B95641-4DEA-4979-A909-40164D78A4A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Jane Muxen-McCullough</cp:lastModifiedBy>
  <cp:lastPrinted>2019-03-13T19:29:04Z</cp:lastPrinted>
  <dcterms:created xsi:type="dcterms:W3CDTF">2017-01-24T17:19:42Z</dcterms:created>
  <dcterms:modified xsi:type="dcterms:W3CDTF">2020-05-13T17:02:32Z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Workbook id">
    <vt:lpwstr>36d45b03-6864-4f1e-98a3-1d7d8b4a20bb</vt:lpwstr>
  </property>
  <property fmtid="{D5CDD505-2E9C-101B-9397-08002B2CF9AE}" pid="12" name="Workbook type">
    <vt:lpwstr>Custom</vt:lpwstr>
  </property>
  <property fmtid="{D5CDD505-2E9C-101B-9397-08002B2CF9AE}" pid="13" name="Workbook version">
    <vt:lpwstr>Custom</vt:lpwstr>
  </property>
  <property fmtid="{D5CDD505-2E9C-101B-9397-08002B2CF9AE}" pid="14" name="ContentTypeId">
    <vt:lpwstr>0x010100454F47B9D28BD2458024E1586F6F82DC</vt:lpwstr>
  </property>
</Properties>
</file>