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RFQs\2020\N20-RFQ-052\N20-RFQ-052 Response Documents\"/>
    </mc:Choice>
  </mc:AlternateContent>
  <xr:revisionPtr revIDLastSave="0" documentId="8_{8B59889B-6838-42E8-B5FD-811543C92F84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4" i="4" l="1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 l="1"/>
  <c r="U8" i="4"/>
  <c r="T8" i="4"/>
  <c r="S8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<sst xmlns="http://schemas.openxmlformats.org/spreadsheetml/2006/main" count="117" uniqueCount="76">
  <si>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</si>
  <si>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</si>
  <si>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</si>
  <si>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</si>
  <si>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</si>
  <si>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</si>
  <si>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</si>
  <si>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</si>
  <si>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</si>
  <si>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</si>
  <si>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</si>
  <si>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</si>
  <si>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</si>
  <si>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</si>
  <si>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</si>
  <si>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</si>
  <si>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</si>
  <si>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</si>
  <si>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</si>
  <si>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</si>
  <si>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</si>
  <si>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</si>
  <si>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</si>
  <si>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</si>
  <si>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</si>
  <si>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</si>
  <si>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</si>
  <si>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</si>
  <si>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</si>
  <si>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</si>
  <si>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</si>
  <si>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1 NE 6th Street
Coupeville WA 98239-3590</t>
  </si>
  <si>
    <t>Stan Bradshaw, 360-679-7395</t>
  </si>
  <si>
    <t>Vendor to install DMARC and switch in MDF, at rack/wall location specified by site representative.</t>
  </si>
  <si>
    <t>NO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</si>
  <si>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</si>
  <si>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Work with LCON/Building contact for circuit termination</t>
  </si>
  <si>
    <t>DOCLCY3</t>
  </si>
  <si>
    <t>Mark Mosebach
360-449-7658
memosebach@doc1.w.agov</t>
  </si>
  <si>
    <t>100M</t>
  </si>
  <si>
    <t>DOCMON1</t>
  </si>
  <si>
    <t>Cheryl Bancroft
360-794-2324
cmbancroft@doc1.wa.gov</t>
  </si>
  <si>
    <t>Work with LCON for circuit termination</t>
  </si>
  <si>
    <t>This is a redundant / diverse circuit for this site, to support high availability. Existing circuit is provided by Comcast. Proposed solution must not utilize Comcast.</t>
  </si>
  <si>
    <t>N/A</t>
  </si>
  <si>
    <t>6135 Martin Way E.
Lacey, WA  98516-5573</t>
  </si>
  <si>
    <t>Monroe Correctional Complex(MCC)
16550 177th Ave. SE
Monroe, WA  98272-1968</t>
  </si>
  <si>
    <t>PE-CPV1501/DSHS3026/CNTY1501/DOLC1501</t>
  </si>
  <si>
    <t>VE-CPV1501/DSHS3026/CNTY1501/DOLC1501</t>
  </si>
  <si>
    <t>200M</t>
  </si>
  <si>
    <t>WSDA0601</t>
  </si>
  <si>
    <t>1975 Northwest Harborside Drive     Vancouver, WA 98660-1079</t>
  </si>
  <si>
    <t>Jeff Martin                                          360-696-6711</t>
  </si>
  <si>
    <t>Install circuit at LAN Room, in a black network cabinet on the floor of this office.  Demarc is located right above the cabinet.</t>
  </si>
  <si>
    <t>PE-PUY2702/DSHS5010</t>
  </si>
  <si>
    <t>201 W Main St                                          Puyallup, WA 98371-5327</t>
  </si>
  <si>
    <t>Stacey Gifford                                253-864-3606                            cell: 253-381-2879                          giffosl@dshs.wa.gov;                 Building contact:  Steve Olson  253-770-3844  KASEYSOBE@COMCAST.NET</t>
  </si>
  <si>
    <t>LAN Room, Bldg 201.  Circuit handoff to be located no further than 10 feet of DSHS Router.  Refer to attached Floor Plan for details.</t>
  </si>
  <si>
    <t>1000M (1G)</t>
  </si>
  <si>
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</si>
  <si>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VE-PUY2702/DSHS5010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</si>
  <si>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</si>
  <si>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PE-VAN0604/DSHS6125</t>
  </si>
  <si>
    <t>800 NE 136th Ave, #110                               Vancouver, WA 98684</t>
  </si>
  <si>
    <t>Alex Castaneda                                   360-397-9630                                      cell: 360-480-6429                          castaam@dshs.wa.gov;           Building contact:  Camron McKinley 360-435-8625  Camron@vinestreetgroup.com</t>
  </si>
  <si>
    <t>LAN Room, Suite 110.  Circuit handoff to be located no further than 10 feet of DSHS Router.  Refer to LCON for details on circuit termination.</t>
  </si>
  <si>
    <t>VE-VAN0604/DSHS6125</t>
  </si>
  <si>
    <t>800 NE 136th Ave, #110                               Vancouver, WA 98684-6934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</si>
  <si>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</si>
  <si>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PE-PTT1601/CNTY1601</t>
  </si>
  <si>
    <t>1820 Jefferson, Port Townsend WA 98368-6951</t>
  </si>
  <si>
    <t>CNTY IT Team Phone 
360-385-9171
Team email
 itstaff@co.jefferson.wa.us</t>
  </si>
  <si>
    <t>Install in County IT  LAN Suite B40 (basement) near current State router per LCON</t>
  </si>
  <si>
    <t>VE-PTT1601/CNTY1601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</si>
  <si>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</t>
  </si>
  <si>
    <t>Evaluation  Model for Solicitation Number N20-RFQ-052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</si>
</sst>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gray125">
        <bgColor theme="6" tint="0.59999389629810485"/>
      </patternFill>
    </fill>
  </fills>
  <borders count="4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81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1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7" fontId="2" fillId="2" borderId="33" xfId="45">
      <alignment horizontal="left" vertical="top" wrapText="1"/>
    </xf>
    <xf numFmtId="7" fontId="2" fillId="2" borderId="40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7" fontId="2" fillId="0" borderId="10" xfId="45" applyFill="1" applyBorder="1">
      <alignment horizontal="left" vertical="top" wrapText="1"/>
    </xf>
    <xf numFmtId="7" fontId="2" fillId="0" borderId="41" xfId="45" applyFill="1" applyBorder="1">
      <alignment horizontal="left" vertical="top" wrapText="1"/>
    </xf>
    <xf numFmtId="7" fontId="2" fillId="0" borderId="33" xfId="47" applyFill="1" applyBorder="1">
      <alignment horizontal="left" vertical="top" wrapText="1"/>
    </xf>
    <xf numFmtId="7" fontId="2" fillId="45" borderId="41" xfId="1" applyNumberFormat="1" applyFont="1" applyFill="1" applyBorder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41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0" borderId="33" xfId="46">
      <alignment horizontal="center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396"/>
  <sheetViews>
    <sheetView tabSelected="1" topLeftCell="F1" zoomScaleNormal="100" workbookViewId="0">
      <selection activeCell="R16" sqref="R16"/>
    </sheetView>
  </sheetViews>
  <sheetFormatPr defaultColWidth="8.85546875" defaultRowHeight="15.75" x14ac:dyDescent="0.25"/>
  <cols>
    <col min="1" max="1" width="4.42578125" style="1" bestFit="1" customWidth="1"/>
    <col min="2" max="2" width="49" style="2" customWidth="1"/>
    <col min="3" max="3" width="35.140625" style="2" customWidth="1"/>
    <col min="4" max="4" width="30.570312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16.5" thickBot="1" x14ac:dyDescent="0.3">
      <c r="A1" s="171" t="s">
        <v>75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S1" s="5"/>
      <c r="T1" s="5"/>
    </row>
    <row r="2" spans="1:22" ht="16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72" t="s">
        <v>30</v>
      </c>
      <c r="N2" s="173"/>
      <c r="O2" s="173"/>
      <c r="P2" s="173"/>
      <c r="Q2" s="64"/>
      <c r="R2" s="66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78" t="s">
        <v>15</v>
      </c>
      <c r="J3" s="179"/>
      <c r="K3" s="15"/>
      <c r="L3" s="16"/>
      <c r="M3" s="174"/>
      <c r="N3" s="175"/>
      <c r="O3" s="175"/>
      <c r="P3" s="175"/>
      <c r="Q3" s="176" t="s">
        <v>28</v>
      </c>
      <c r="R3" s="177"/>
      <c r="S3" s="180" t="s">
        <v>21</v>
      </c>
      <c r="T3" s="180"/>
      <c r="U3" s="180"/>
      <c r="V3" s="180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1" t="s">
        <v>25</v>
      </c>
      <c r="R4" s="42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48" t="s">
        <v>6</v>
      </c>
      <c r="C5" s="49" t="s">
        <v>7</v>
      </c>
      <c r="D5" s="49" t="s">
        <v>8</v>
      </c>
      <c r="E5" s="49" t="s">
        <v>0</v>
      </c>
      <c r="F5" s="49" t="s">
        <v>9</v>
      </c>
      <c r="G5" s="49">
        <v>120</v>
      </c>
      <c r="H5" s="50" t="s">
        <v>10</v>
      </c>
      <c r="I5" s="51">
        <v>10</v>
      </c>
      <c r="J5" s="52">
        <v>90</v>
      </c>
      <c r="K5" s="53" t="s">
        <v>13</v>
      </c>
      <c r="L5" s="10"/>
      <c r="M5" s="57">
        <v>20</v>
      </c>
      <c r="N5" s="58" t="s">
        <v>12</v>
      </c>
      <c r="O5" s="59">
        <v>500</v>
      </c>
      <c r="P5" s="59">
        <v>1000</v>
      </c>
      <c r="Q5" s="60">
        <v>1000</v>
      </c>
      <c r="R5" s="61">
        <v>1800</v>
      </c>
      <c r="S5" s="28">
        <f t="shared" ref="S5:S7" si="0">IF(ISBLANK(M5),G5,M5)</f>
        <v>20</v>
      </c>
      <c r="T5" s="29">
        <f t="shared" ref="T5" si="1">24*O5+P5</f>
        <v>13000</v>
      </c>
      <c r="U5" s="30">
        <f t="shared" ref="U5:U7" si="2">I5</f>
        <v>10</v>
      </c>
      <c r="V5" s="30">
        <f t="shared" ref="V5:V7" si="3">J5</f>
        <v>90</v>
      </c>
    </row>
    <row r="6" spans="1:22" ht="47.25" x14ac:dyDescent="0.25">
      <c r="A6" s="6">
        <v>2</v>
      </c>
      <c r="B6" s="91" t="s">
        <v>47</v>
      </c>
      <c r="C6" s="82" t="s">
        <v>31</v>
      </c>
      <c r="D6" s="82" t="s">
        <v>32</v>
      </c>
      <c r="E6" s="82" t="s">
        <v>33</v>
      </c>
      <c r="F6" s="73" t="s">
        <v>34</v>
      </c>
      <c r="G6" s="73">
        <v>175</v>
      </c>
      <c r="H6" s="74" t="s">
        <v>49</v>
      </c>
      <c r="I6" s="75">
        <v>5</v>
      </c>
      <c r="J6" s="76">
        <v>95</v>
      </c>
      <c r="K6" s="77"/>
      <c r="L6" s="10"/>
      <c r="M6" s="89"/>
      <c r="N6" s="90"/>
      <c r="O6" s="71"/>
      <c r="P6" s="72">
        <v>0</v>
      </c>
      <c r="Q6" s="70"/>
      <c r="R6" s="69"/>
      <c r="S6" s="46">
        <f t="shared" si="0"/>
        <v>175</v>
      </c>
      <c r="T6" s="31">
        <f t="shared" ref="T6:T7" si="4">24*O6+P6</f>
        <v>0</v>
      </c>
      <c r="U6" s="32">
        <f t="shared" si="2"/>
        <v>5</v>
      </c>
      <c r="V6" s="32">
        <f t="shared" si="3"/>
        <v>95</v>
      </c>
    </row>
    <row r="7" spans="1:22" ht="204.75" x14ac:dyDescent="0.25">
      <c r="A7" s="6">
        <v>3</v>
      </c>
      <c r="B7" s="67" t="s">
        <v>48</v>
      </c>
      <c r="C7" s="68" t="s">
        <v>31</v>
      </c>
      <c r="D7" s="68" t="s">
        <v>32</v>
      </c>
      <c r="E7" s="68" t="s">
        <v>33</v>
      </c>
      <c r="F7" s="78" t="s">
        <v>34</v>
      </c>
      <c r="G7" s="78">
        <v>175</v>
      </c>
      <c r="H7" s="79" t="s">
        <v>49</v>
      </c>
      <c r="I7" s="80">
        <v>5</v>
      </c>
      <c r="J7" s="81">
        <v>95</v>
      </c>
      <c r="K7" s="40" t="s">
        <v>35</v>
      </c>
      <c r="L7" s="10"/>
      <c r="M7" s="54"/>
      <c r="N7" s="55"/>
      <c r="O7" s="56"/>
      <c r="P7" s="56">
        <v>0</v>
      </c>
      <c r="Q7" s="62"/>
      <c r="R7" s="63"/>
      <c r="S7" s="47">
        <f t="shared" si="0"/>
        <v>175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47.25" x14ac:dyDescent="0.25">
      <c r="A8" s="6">
        <v>4</v>
      </c>
      <c r="B8" s="33" t="s">
        <v>37</v>
      </c>
      <c r="C8" s="82" t="s">
        <v>45</v>
      </c>
      <c r="D8" s="82" t="s">
        <v>38</v>
      </c>
      <c r="E8" s="82" t="s">
        <v>36</v>
      </c>
      <c r="F8" s="34" t="s">
        <v>34</v>
      </c>
      <c r="G8" s="34">
        <v>150</v>
      </c>
      <c r="H8" s="35" t="s">
        <v>39</v>
      </c>
      <c r="I8" s="39">
        <v>25</v>
      </c>
      <c r="J8" s="36">
        <v>75</v>
      </c>
      <c r="K8" s="37"/>
      <c r="L8" s="10"/>
      <c r="M8" s="45"/>
      <c r="N8" s="43"/>
      <c r="O8" s="44"/>
      <c r="P8" s="44">
        <v>0</v>
      </c>
      <c r="Q8" s="98" t="s">
        <v>44</v>
      </c>
      <c r="R8" s="65"/>
      <c r="S8" s="46">
        <f t="shared" ref="S8" si="5">IF(ISBLANK(M8),G8,M8)</f>
        <v>150</v>
      </c>
      <c r="T8" s="31">
        <f t="shared" ref="T8" si="6">24*O8+P8</f>
        <v>0</v>
      </c>
      <c r="U8" s="32">
        <f t="shared" ref="U8" si="7">I8</f>
        <v>25</v>
      </c>
      <c r="V8" s="32">
        <f t="shared" ref="V8" si="8">J8</f>
        <v>75</v>
      </c>
    </row>
    <row r="9" spans="1:22" ht="63" x14ac:dyDescent="0.25">
      <c r="A9" s="6">
        <v>5</v>
      </c>
      <c r="B9" s="83" t="s">
        <v>40</v>
      </c>
      <c r="C9" s="84" t="s">
        <v>46</v>
      </c>
      <c r="D9" s="84" t="s">
        <v>41</v>
      </c>
      <c r="E9" s="84" t="s">
        <v>42</v>
      </c>
      <c r="F9" s="84" t="s">
        <v>34</v>
      </c>
      <c r="G9" s="84">
        <v>150</v>
      </c>
      <c r="H9" s="85" t="s">
        <v>10</v>
      </c>
      <c r="I9" s="86">
        <v>5</v>
      </c>
      <c r="J9" s="87">
        <v>95</v>
      </c>
      <c r="K9" s="88" t="s">
        <v>43</v>
      </c>
      <c r="L9" s="10"/>
      <c r="M9" s="92"/>
      <c r="N9" s="93"/>
      <c r="O9" s="94"/>
      <c r="P9" s="95">
        <v>0</v>
      </c>
      <c r="Q9" s="96"/>
      <c r="R9" s="97"/>
      <c r="S9" s="117">
        <f t="shared" ref="S9:S24" si="9">IF(ISBLANK(M9),G9,M9)</f>
        <v>150</v>
      </c>
      <c r="T9" s="101">
        <f t="shared" ref="T9:T24" si="10">24*O9+P9</f>
        <v>0</v>
      </c>
      <c r="U9" s="32">
        <f t="shared" ref="U9:U24" si="11">I9</f>
        <v>5</v>
      </c>
      <c r="V9" s="32">
        <f t="shared" ref="V9:V24" si="12">J9</f>
        <v>95</v>
      </c>
    </row>
    <row r="10" spans="1:22" ht="47.25" x14ac:dyDescent="0.25">
      <c r="A10" s="99">
        <v>6</v>
      </c>
      <c r="B10" s="148" t="s">
        <v>50</v>
      </c>
      <c r="C10" s="149" t="s">
        <v>51</v>
      </c>
      <c r="D10" s="149" t="s">
        <v>52</v>
      </c>
      <c r="E10" s="149" t="s">
        <v>53</v>
      </c>
      <c r="F10" s="149" t="s">
        <v>34</v>
      </c>
      <c r="G10" s="149">
        <v>150</v>
      </c>
      <c r="H10" s="150" t="s">
        <v>39</v>
      </c>
      <c r="I10" s="151">
        <v>5</v>
      </c>
      <c r="J10" s="152">
        <v>95</v>
      </c>
      <c r="K10" s="153"/>
      <c r="L10" s="100"/>
      <c r="M10" s="155"/>
      <c r="N10" s="156"/>
      <c r="O10" s="147"/>
      <c r="P10" s="165">
        <v>0</v>
      </c>
      <c r="Q10" s="166" t="s">
        <v>44</v>
      </c>
      <c r="R10" s="167"/>
      <c r="S10" s="117">
        <f t="shared" si="9"/>
        <v>150</v>
      </c>
      <c r="T10" s="101">
        <f t="shared" si="10"/>
        <v>0</v>
      </c>
      <c r="U10" s="32">
        <f t="shared" si="11"/>
        <v>5</v>
      </c>
      <c r="V10" s="32">
        <f t="shared" si="12"/>
        <v>95</v>
      </c>
    </row>
    <row r="11" spans="1:22" ht="110.25" x14ac:dyDescent="0.25">
      <c r="A11" s="99">
        <v>7</v>
      </c>
      <c r="B11" s="157" t="s">
        <v>54</v>
      </c>
      <c r="C11" s="158" t="s">
        <v>55</v>
      </c>
      <c r="D11" s="158" t="s">
        <v>56</v>
      </c>
      <c r="E11" s="158" t="s">
        <v>57</v>
      </c>
      <c r="F11" s="159" t="s">
        <v>9</v>
      </c>
      <c r="G11" s="159">
        <v>250</v>
      </c>
      <c r="H11" s="160" t="s">
        <v>58</v>
      </c>
      <c r="I11" s="161">
        <v>25</v>
      </c>
      <c r="J11" s="162">
        <v>75</v>
      </c>
      <c r="K11" s="163" t="s">
        <v>59</v>
      </c>
      <c r="L11" s="100"/>
      <c r="M11" s="120"/>
      <c r="N11" s="121"/>
      <c r="O11" s="122"/>
      <c r="P11" s="122">
        <v>0</v>
      </c>
      <c r="Q11" s="123"/>
      <c r="R11" s="168" t="s">
        <v>44</v>
      </c>
      <c r="S11" s="117">
        <f t="shared" si="9"/>
        <v>250</v>
      </c>
      <c r="T11" s="101">
        <f t="shared" si="10"/>
        <v>0</v>
      </c>
      <c r="U11" s="32">
        <f t="shared" si="11"/>
        <v>25</v>
      </c>
      <c r="V11" s="32">
        <f t="shared" si="12"/>
        <v>75</v>
      </c>
    </row>
    <row r="12" spans="1:22" ht="315" x14ac:dyDescent="0.25">
      <c r="A12" s="99">
        <v>8</v>
      </c>
      <c r="B12" s="102" t="s">
        <v>60</v>
      </c>
      <c r="C12" s="154" t="s">
        <v>55</v>
      </c>
      <c r="D12" s="154" t="s">
        <v>56</v>
      </c>
      <c r="E12" s="154" t="s">
        <v>57</v>
      </c>
      <c r="F12" s="103" t="s">
        <v>9</v>
      </c>
      <c r="G12" s="103">
        <v>250</v>
      </c>
      <c r="H12" s="104" t="s">
        <v>58</v>
      </c>
      <c r="I12" s="107">
        <v>25</v>
      </c>
      <c r="J12" s="105">
        <v>75</v>
      </c>
      <c r="K12" s="106" t="s">
        <v>61</v>
      </c>
      <c r="L12" s="100"/>
      <c r="M12" s="116"/>
      <c r="N12" s="114"/>
      <c r="O12" s="115"/>
      <c r="P12" s="165">
        <v>0</v>
      </c>
      <c r="Q12" s="119"/>
      <c r="R12" s="169" t="s">
        <v>44</v>
      </c>
      <c r="S12" s="117">
        <f t="shared" si="9"/>
        <v>250</v>
      </c>
      <c r="T12" s="101">
        <f t="shared" si="10"/>
        <v>0</v>
      </c>
      <c r="U12" s="32">
        <f t="shared" si="11"/>
        <v>25</v>
      </c>
      <c r="V12" s="32">
        <f t="shared" si="12"/>
        <v>75</v>
      </c>
    </row>
    <row r="13" spans="1:22" ht="110.25" x14ac:dyDescent="0.25">
      <c r="A13" s="99">
        <v>9</v>
      </c>
      <c r="B13" s="157" t="s">
        <v>62</v>
      </c>
      <c r="C13" s="158" t="s">
        <v>63</v>
      </c>
      <c r="D13" s="158" t="s">
        <v>64</v>
      </c>
      <c r="E13" s="158" t="s">
        <v>65</v>
      </c>
      <c r="F13" s="159" t="s">
        <v>34</v>
      </c>
      <c r="G13" s="159">
        <v>150</v>
      </c>
      <c r="H13" s="160" t="s">
        <v>58</v>
      </c>
      <c r="I13" s="161">
        <v>5</v>
      </c>
      <c r="J13" s="162">
        <v>95</v>
      </c>
      <c r="K13" s="163" t="s">
        <v>59</v>
      </c>
      <c r="L13" s="100"/>
      <c r="M13" s="135"/>
      <c r="N13" s="136"/>
      <c r="O13" s="137"/>
      <c r="P13" s="122">
        <v>0</v>
      </c>
      <c r="Q13" s="118"/>
      <c r="R13" s="168" t="s">
        <v>44</v>
      </c>
      <c r="S13" s="117">
        <f t="shared" si="9"/>
        <v>150</v>
      </c>
      <c r="T13" s="101">
        <f t="shared" si="10"/>
        <v>0</v>
      </c>
      <c r="U13" s="32">
        <f t="shared" si="11"/>
        <v>5</v>
      </c>
      <c r="V13" s="32">
        <f t="shared" si="12"/>
        <v>95</v>
      </c>
    </row>
    <row r="14" spans="1:22" ht="315" x14ac:dyDescent="0.25">
      <c r="A14" s="99">
        <v>10</v>
      </c>
      <c r="B14" s="148" t="s">
        <v>66</v>
      </c>
      <c r="C14" s="149" t="s">
        <v>67</v>
      </c>
      <c r="D14" s="149" t="s">
        <v>64</v>
      </c>
      <c r="E14" s="149" t="s">
        <v>65</v>
      </c>
      <c r="F14" s="149" t="s">
        <v>34</v>
      </c>
      <c r="G14" s="149">
        <v>150</v>
      </c>
      <c r="H14" s="150" t="s">
        <v>58</v>
      </c>
      <c r="I14" s="151">
        <v>5</v>
      </c>
      <c r="J14" s="152">
        <v>95</v>
      </c>
      <c r="K14" s="153" t="s">
        <v>68</v>
      </c>
      <c r="L14" s="100"/>
      <c r="M14" s="116"/>
      <c r="N14" s="114"/>
      <c r="O14" s="115"/>
      <c r="P14" s="165">
        <v>0</v>
      </c>
      <c r="Q14" s="164"/>
      <c r="R14" s="169" t="s">
        <v>44</v>
      </c>
      <c r="S14" s="117">
        <f t="shared" si="9"/>
        <v>150</v>
      </c>
      <c r="T14" s="101">
        <f t="shared" si="10"/>
        <v>0</v>
      </c>
      <c r="U14" s="32">
        <f t="shared" si="11"/>
        <v>5</v>
      </c>
      <c r="V14" s="32">
        <f t="shared" si="12"/>
        <v>95</v>
      </c>
    </row>
    <row r="15" spans="1:22" ht="63" x14ac:dyDescent="0.25">
      <c r="A15" s="99">
        <v>11</v>
      </c>
      <c r="B15" s="129" t="s">
        <v>69</v>
      </c>
      <c r="C15" s="130" t="s">
        <v>70</v>
      </c>
      <c r="D15" s="130" t="s">
        <v>71</v>
      </c>
      <c r="E15" s="130" t="s">
        <v>72</v>
      </c>
      <c r="F15" s="130" t="s">
        <v>34</v>
      </c>
      <c r="G15" s="130">
        <v>150</v>
      </c>
      <c r="H15" s="131" t="s">
        <v>58</v>
      </c>
      <c r="I15" s="132">
        <v>5</v>
      </c>
      <c r="J15" s="133">
        <v>95</v>
      </c>
      <c r="K15" s="134"/>
      <c r="L15" s="100"/>
      <c r="M15" s="135">
        <v>60</v>
      </c>
      <c r="N15" s="136" t="s">
        <v>12</v>
      </c>
      <c r="O15" s="137">
        <v>1000</v>
      </c>
      <c r="P15" s="122">
        <v>1000</v>
      </c>
      <c r="Q15" s="118">
        <v>500</v>
      </c>
      <c r="R15" s="168" t="s">
        <v>44</v>
      </c>
      <c r="S15" s="117">
        <f t="shared" si="9"/>
        <v>60</v>
      </c>
      <c r="T15" s="101">
        <f t="shared" si="10"/>
        <v>25000</v>
      </c>
      <c r="U15" s="32">
        <f t="shared" si="11"/>
        <v>5</v>
      </c>
      <c r="V15" s="32">
        <f t="shared" si="12"/>
        <v>95</v>
      </c>
    </row>
    <row r="16" spans="1:22" ht="204.75" x14ac:dyDescent="0.25">
      <c r="A16" s="99">
        <v>12</v>
      </c>
      <c r="B16" s="102" t="s">
        <v>73</v>
      </c>
      <c r="C16" s="103" t="s">
        <v>70</v>
      </c>
      <c r="D16" s="103" t="s">
        <v>71</v>
      </c>
      <c r="E16" s="103" t="s">
        <v>72</v>
      </c>
      <c r="F16" s="103" t="s">
        <v>34</v>
      </c>
      <c r="G16" s="103">
        <v>150</v>
      </c>
      <c r="H16" s="104" t="s">
        <v>58</v>
      </c>
      <c r="I16" s="107">
        <v>5</v>
      </c>
      <c r="J16" s="105">
        <v>95</v>
      </c>
      <c r="K16" s="153" t="s">
        <v>74</v>
      </c>
      <c r="L16" s="100"/>
      <c r="M16" s="116">
        <v>60</v>
      </c>
      <c r="N16" s="114" t="s">
        <v>12</v>
      </c>
      <c r="O16" s="115">
        <v>1062.5</v>
      </c>
      <c r="P16" s="165">
        <v>1000</v>
      </c>
      <c r="Q16" s="119">
        <v>562.5</v>
      </c>
      <c r="R16" s="169" t="s">
        <v>44</v>
      </c>
      <c r="S16" s="117">
        <f t="shared" si="9"/>
        <v>60</v>
      </c>
      <c r="T16" s="101">
        <f t="shared" si="10"/>
        <v>26500</v>
      </c>
      <c r="U16" s="32">
        <f t="shared" si="11"/>
        <v>5</v>
      </c>
      <c r="V16" s="32">
        <f t="shared" si="12"/>
        <v>95</v>
      </c>
    </row>
    <row r="17" spans="1:22" x14ac:dyDescent="0.25">
      <c r="A17" s="99">
        <v>13</v>
      </c>
      <c r="B17" s="138"/>
      <c r="C17" s="139"/>
      <c r="D17" s="130"/>
      <c r="E17" s="139"/>
      <c r="F17" s="139"/>
      <c r="G17" s="139"/>
      <c r="H17" s="140"/>
      <c r="I17" s="141"/>
      <c r="J17" s="142"/>
      <c r="K17" s="134"/>
      <c r="L17" s="100"/>
      <c r="M17" s="135"/>
      <c r="N17" s="136"/>
      <c r="O17" s="137"/>
      <c r="P17" s="122">
        <v>0</v>
      </c>
      <c r="Q17" s="170"/>
      <c r="R17" s="126"/>
      <c r="S17" s="117">
        <f t="shared" si="9"/>
        <v>0</v>
      </c>
      <c r="T17" s="101">
        <f t="shared" si="10"/>
        <v>0</v>
      </c>
      <c r="U17" s="32">
        <f t="shared" si="11"/>
        <v>0</v>
      </c>
      <c r="V17" s="32">
        <f t="shared" si="12"/>
        <v>0</v>
      </c>
    </row>
    <row r="18" spans="1:22" x14ac:dyDescent="0.25">
      <c r="A18" s="99">
        <v>14</v>
      </c>
      <c r="B18" s="102"/>
      <c r="C18" s="103"/>
      <c r="D18" s="103"/>
      <c r="E18" s="103"/>
      <c r="F18" s="103"/>
      <c r="G18" s="103"/>
      <c r="H18" s="104"/>
      <c r="I18" s="107"/>
      <c r="J18" s="105"/>
      <c r="K18" s="106"/>
      <c r="L18" s="100"/>
      <c r="M18" s="116"/>
      <c r="N18" s="114"/>
      <c r="O18" s="115"/>
      <c r="P18" s="165">
        <v>0</v>
      </c>
      <c r="Q18" s="119"/>
      <c r="R18" s="124"/>
      <c r="S18" s="117">
        <f t="shared" si="9"/>
        <v>0</v>
      </c>
      <c r="T18" s="101">
        <f t="shared" si="10"/>
        <v>0</v>
      </c>
      <c r="U18" s="32">
        <f t="shared" si="11"/>
        <v>0</v>
      </c>
      <c r="V18" s="32">
        <f t="shared" si="12"/>
        <v>0</v>
      </c>
    </row>
    <row r="19" spans="1:22" x14ac:dyDescent="0.25">
      <c r="A19" s="99">
        <v>15</v>
      </c>
      <c r="B19" s="138"/>
      <c r="C19" s="130"/>
      <c r="D19" s="130"/>
      <c r="E19" s="130"/>
      <c r="F19" s="130"/>
      <c r="G19" s="130"/>
      <c r="H19" s="131"/>
      <c r="I19" s="132"/>
      <c r="J19" s="133"/>
      <c r="K19" s="134"/>
      <c r="L19" s="100"/>
      <c r="M19" s="135"/>
      <c r="N19" s="136"/>
      <c r="O19" s="137"/>
      <c r="P19" s="122">
        <v>0</v>
      </c>
      <c r="Q19" s="118"/>
      <c r="R19" s="126"/>
      <c r="S19" s="117">
        <f t="shared" si="9"/>
        <v>0</v>
      </c>
      <c r="T19" s="101">
        <f t="shared" si="10"/>
        <v>0</v>
      </c>
      <c r="U19" s="32">
        <f t="shared" si="11"/>
        <v>0</v>
      </c>
      <c r="V19" s="32">
        <f t="shared" si="12"/>
        <v>0</v>
      </c>
    </row>
    <row r="20" spans="1:22" x14ac:dyDescent="0.25">
      <c r="A20" s="99">
        <v>16</v>
      </c>
      <c r="B20" s="102"/>
      <c r="C20" s="103"/>
      <c r="D20" s="103"/>
      <c r="E20" s="103"/>
      <c r="F20" s="103"/>
      <c r="G20" s="103"/>
      <c r="H20" s="104"/>
      <c r="I20" s="107"/>
      <c r="J20" s="105"/>
      <c r="K20" s="106"/>
      <c r="L20" s="100"/>
      <c r="M20" s="116"/>
      <c r="N20" s="114"/>
      <c r="O20" s="115"/>
      <c r="P20" s="165">
        <v>0</v>
      </c>
      <c r="Q20" s="119"/>
      <c r="R20" s="124"/>
      <c r="S20" s="117">
        <f t="shared" si="9"/>
        <v>0</v>
      </c>
      <c r="T20" s="101">
        <f t="shared" si="10"/>
        <v>0</v>
      </c>
      <c r="U20" s="32">
        <f t="shared" si="11"/>
        <v>0</v>
      </c>
      <c r="V20" s="32">
        <f t="shared" si="12"/>
        <v>0</v>
      </c>
    </row>
    <row r="21" spans="1:22" x14ac:dyDescent="0.25">
      <c r="A21" s="99">
        <v>17</v>
      </c>
      <c r="B21" s="129"/>
      <c r="C21" s="130"/>
      <c r="D21" s="130"/>
      <c r="E21" s="130"/>
      <c r="F21" s="130"/>
      <c r="G21" s="130"/>
      <c r="H21" s="131"/>
      <c r="I21" s="132"/>
      <c r="J21" s="133"/>
      <c r="K21" s="134"/>
      <c r="L21" s="100"/>
      <c r="M21" s="135"/>
      <c r="N21" s="136"/>
      <c r="O21" s="137"/>
      <c r="P21" s="122">
        <v>0</v>
      </c>
      <c r="Q21" s="118"/>
      <c r="R21" s="125"/>
      <c r="S21" s="117">
        <f t="shared" si="9"/>
        <v>0</v>
      </c>
      <c r="T21" s="101">
        <f t="shared" si="10"/>
        <v>0</v>
      </c>
      <c r="U21" s="32">
        <f t="shared" si="11"/>
        <v>0</v>
      </c>
      <c r="V21" s="32">
        <f t="shared" si="12"/>
        <v>0</v>
      </c>
    </row>
    <row r="22" spans="1:22" x14ac:dyDescent="0.25">
      <c r="A22" s="99">
        <v>18</v>
      </c>
      <c r="B22" s="102"/>
      <c r="C22" s="103"/>
      <c r="D22" s="103"/>
      <c r="E22" s="103"/>
      <c r="F22" s="103"/>
      <c r="G22" s="103"/>
      <c r="H22" s="104"/>
      <c r="I22" s="107"/>
      <c r="J22" s="105"/>
      <c r="K22" s="106"/>
      <c r="L22" s="100"/>
      <c r="M22" s="116"/>
      <c r="N22" s="114"/>
      <c r="O22" s="115"/>
      <c r="P22" s="165">
        <v>0</v>
      </c>
      <c r="Q22" s="143"/>
      <c r="R22" s="144"/>
      <c r="S22" s="117">
        <f t="shared" si="9"/>
        <v>0</v>
      </c>
      <c r="T22" s="101">
        <f t="shared" si="10"/>
        <v>0</v>
      </c>
      <c r="U22" s="32">
        <f t="shared" si="11"/>
        <v>0</v>
      </c>
      <c r="V22" s="32">
        <f t="shared" si="12"/>
        <v>0</v>
      </c>
    </row>
    <row r="23" spans="1:22" x14ac:dyDescent="0.25">
      <c r="A23" s="99">
        <v>19</v>
      </c>
      <c r="B23" s="108"/>
      <c r="C23" s="109"/>
      <c r="D23" s="109"/>
      <c r="E23" s="109"/>
      <c r="F23" s="109"/>
      <c r="G23" s="109"/>
      <c r="H23" s="110"/>
      <c r="I23" s="111"/>
      <c r="J23" s="112"/>
      <c r="K23" s="113"/>
      <c r="L23" s="100"/>
      <c r="M23" s="135"/>
      <c r="N23" s="136"/>
      <c r="O23" s="137"/>
      <c r="P23" s="122">
        <v>0</v>
      </c>
      <c r="Q23" s="127"/>
      <c r="R23" s="145"/>
      <c r="S23" s="117">
        <f t="shared" si="9"/>
        <v>0</v>
      </c>
      <c r="T23" s="101">
        <f t="shared" si="10"/>
        <v>0</v>
      </c>
      <c r="U23" s="32">
        <f t="shared" si="11"/>
        <v>0</v>
      </c>
      <c r="V23" s="32">
        <f t="shared" si="12"/>
        <v>0</v>
      </c>
    </row>
    <row r="24" spans="1:22" x14ac:dyDescent="0.25">
      <c r="A24" s="99">
        <v>20</v>
      </c>
      <c r="B24" s="102"/>
      <c r="C24" s="103"/>
      <c r="D24" s="103"/>
      <c r="E24" s="103"/>
      <c r="F24" s="103"/>
      <c r="G24" s="103"/>
      <c r="H24" s="104"/>
      <c r="I24" s="107"/>
      <c r="J24" s="105"/>
      <c r="K24" s="106"/>
      <c r="L24" s="100"/>
      <c r="M24" s="116"/>
      <c r="N24" s="114"/>
      <c r="O24" s="115"/>
      <c r="P24" s="165">
        <v>0</v>
      </c>
      <c r="Q24" s="128"/>
      <c r="R24" s="146"/>
      <c r="S24" s="117">
        <f t="shared" si="9"/>
        <v>0</v>
      </c>
      <c r="T24" s="10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25">
      <c r="S25" s="1"/>
      <c r="T25" s="1"/>
    </row>
    <row r="26" spans="1:22" x14ac:dyDescent="0.25">
      <c r="S26" s="1"/>
      <c r="T26" s="1"/>
    </row>
    <row r="27" spans="1:22" x14ac:dyDescent="0.25">
      <c r="S27" s="1"/>
      <c r="T27" s="1"/>
    </row>
    <row r="28" spans="1:22" x14ac:dyDescent="0.25">
      <c r="S28" s="1"/>
      <c r="T28" s="1"/>
    </row>
    <row r="29" spans="1:22" x14ac:dyDescent="0.25">
      <c r="S29" s="1"/>
      <c r="T29" s="1"/>
    </row>
    <row r="30" spans="1:22" x14ac:dyDescent="0.25">
      <c r="S30" s="1"/>
      <c r="T30" s="1"/>
    </row>
    <row r="31" spans="1:22" x14ac:dyDescent="0.25">
      <c r="S31" s="1"/>
      <c r="T31" s="1"/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8">
    <cfRule type="expression" dxfId="1" priority="277">
      <formula>M5&gt;G5</formula>
    </cfRule>
    <cfRule type="expression" priority="278">
      <formula>$M$5&gt;$G$5</formula>
    </cfRule>
  </conditionalFormatting>
  <conditionalFormatting sqref="S9:S24">
    <cfRule type="expression" dxfId="0" priority="1">
      <formula>M9&gt;G9</formula>
    </cfRule>
    <cfRule type="expression" priority="2">
      <formula>$M$5&gt;$G$5</formula>
    </cfRule>
  </conditionalFormatting>
  <dataValidations count="3">
    <dataValidation type="list" allowBlank="1" showInputMessage="1" showErrorMessage="1" sqref="F6:F24" xr:uid="{00000000-0002-0000-0000-000000000000}">
      <formula1>"YES, NO"</formula1>
    </dataValidation>
    <dataValidation type="decimal" showInputMessage="1" showErrorMessage="1" sqref="P6:P24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2" fitToHeight="0" orientation="landscape" r:id="rId1"/>
  <headerFooter>
    <oddFooter>&amp;LCenturyLink N20-RFQ-052&amp;CJune 12, 2020&amp;RPage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A3C3806-9E94-49DE-9A82-3265CDF2017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7694BE7-2AEF-4CD7-96BD-17D2A489FA0B}">
  <ds:schemaRefs>
    <ds:schemaRef ds:uri="2da1c3d2-1f67-46b8-8c67-79052490f9d4"/>
    <ds:schemaRef ds:uri="http://schemas.microsoft.com/office/2006/metadata/properties"/>
    <ds:schemaRef ds:uri="http://purl.org/dc/elements/1.1/"/>
    <ds:schemaRef ds:uri="http://schemas.microsoft.com/sharepoint/v3"/>
    <ds:schemaRef ds:uri="http://www.w3.org/XML/1998/namespace"/>
    <ds:schemaRef ds:uri="607bd0a2-e667-407c-bac5-93961575169b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ED4A5A8-7C16-4E73-915C-C7F9BEF441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2020-06-11T05:18:48Z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  <property fmtid="{D5CDD505-2E9C-101B-9397-08002B2CF9AE}" pid="12" name="Workbook id">
    <vt:lpwstr>0bb6769b-756a-4992-b424-f55bb1b1443f</vt:lpwstr>
  </property>
  <property fmtid="{D5CDD505-2E9C-101B-9397-08002B2CF9AE}" pid="13" name="Workbook type">
    <vt:lpwstr>Custom</vt:lpwstr>
  </property>
  <property fmtid="{D5CDD505-2E9C-101B-9397-08002B2CF9AE}" pid="14" name="Workbook version">
    <vt:lpwstr>Custom</vt:lpwstr>
  </property>
</Properties>
</file>