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13_ncr:1_{BEAE30D8-4C18-4A60-855B-366B57C776E6}" xr6:coauthVersionLast="45" xr6:coauthVersionMax="45" xr10:uidLastSave="{00000000-0000-0000-0000-000000000000}"/>
  <bookViews>
    <workbookView xWindow="-289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<sst xmlns="http://schemas.openxmlformats.org/spreadsheetml/2006/main" count="122" uniqueCount="81">
  <si>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</si>
  <si>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</si>
  <si>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</si>
  <si>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</si>
  <si>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</si>
  <si>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</si>
  <si>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</si>
  <si>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</si>
  <si>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</si>
  <si>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</si>
  <si>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</si>
  <si>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</si>
  <si>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</si>
  <si>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</si>
  <si>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</si>
  <si>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</si>
  <si>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</si>
  <si>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</si>
  <si>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</si>
  <si>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</si>
  <si>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</si>
  <si>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</si>
  <si>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</si>
  <si>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</si>
  <si>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</si>
  <si>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</si>
  <si>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</si>
  <si>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</si>
  <si>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</si>
  <si>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</si>
  <si>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</si>
  <si>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</si>
  <si>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</si>
  <si>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</si>
  <si>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</si>
  <si>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</si>
  <si>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</si>
  <si>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</si>
  <si>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</si>
  <si>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</si>
  <si>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</si>
  <si>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</si>
  <si>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</si>
  <si>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</si>
  <si>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</si>
  <si>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This is a redundant / diverse circuit for this site, to support high availability. Existing circuit is provided by Comcast. Proposed solution must not utilize Comcast.</t>
  </si>
  <si>
    <t>DOCLRK1</t>
  </si>
  <si>
    <t>Cedar Creek Correctional Center
12200 Bordeaux Rd
Littlerock, WA 98556</t>
  </si>
  <si>
    <t>Mark Mosebach
360-449-7658
memosebach@doc1.w.agov</t>
  </si>
  <si>
    <t>This is a redundant / diverse circuit for this site, to support high availability. Existing circuit is provided by StarTouch. Proposed solution must not utilize StarTouch.</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</si>
  <si>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</si>
  <si>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</si>
  <si>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</si>
  <si>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</si>
  <si>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</si>
  <si>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</si>
  <si>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</si>
  <si>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</si>
  <si>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</si>
  <si>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</si>
  <si>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</si>
  <si>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</si>
  <si>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</si>
  <si>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</si>
  <si>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</si>
  <si>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The Building has its own fiber Demark located in room 113 within 10 feet of the final location. We intend the circuit to be fiber to the building and converted to Cat-5/6 at final hand off.</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</si>
  <si>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</si>
  <si>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</si>
  <si>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</si>
  <si>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</si>
  <si>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</si>
  <si>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</si>
  <si>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</si>
  <si>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This building is occupied by WSDOT and under construction. Shoreline building manager is Andy Blomberg, contact Andy for access to the building at blomberg@wsdot.wa.gov</t>
  </si>
  <si>
    <t>Existing circuit is provided by StarTouch. Proposed solution must not utilize StarTouch.</t>
  </si>
  <si>
    <t>Evaluation  Model for Solicitation Number N20-RFQ-055</t>
  </si>
  <si>
    <t xml:space="preserve">This request is for a redundant / diverse circuit for this site. Existing circuit is provided by StarTouch. Proposed solution must be Wireline Ethernet, and not utilize StarTouch.  </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</si>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</sst>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70" zoomScaleNormal="70" workbookViewId="0">
      <pane xSplit="3" ySplit="5" topLeftCell="D6" activePane="bottomRight" state="frozen"/>
      <selection pane="topRight" activeCell="D1" sqref="D1"/>
      <selection pane="bottomLeft" activeCell="A6" sqref="A6"/>
      <selection pane="bottomRight" activeCell="B6" sqref="B6"/>
    </sheetView>
  </sheetViews>
  <sheetFormatPr defaultColWidth="8.77734375" defaultRowHeight="15.6" x14ac:dyDescent="0.3"/>
  <cols>
    <col min="1" max="1" width="4.44140625" style="1" bestFit="1" customWidth="1"/>
    <col min="2" max="2" width="26.21875" style="2" customWidth="1"/>
    <col min="3" max="3" width="35.21875" style="2" customWidth="1"/>
    <col min="4" max="4" width="35.5546875" style="2" customWidth="1"/>
    <col min="5" max="5" width="42.44140625" style="2" customWidth="1"/>
    <col min="6" max="6" width="10.21875" style="2" customWidth="1"/>
    <col min="7" max="7" width="12.21875" style="2" customWidth="1"/>
    <col min="8" max="8" width="13.21875" style="2" customWidth="1"/>
    <col min="9" max="10" width="11.44140625" style="2" customWidth="1"/>
    <col min="11" max="11" width="51" style="2" customWidth="1"/>
    <col min="12" max="12" width="3.77734375" style="1" customWidth="1"/>
    <col min="13" max="14" width="21" style="3" customWidth="1"/>
    <col min="15" max="16" width="12.21875" style="4" customWidth="1"/>
    <col min="17" max="18" width="13" style="4" customWidth="1"/>
    <col min="19" max="19" width="9.44140625" style="38" customWidth="1"/>
    <col min="20" max="20" width="11.77734375" style="38" customWidth="1"/>
    <col min="21" max="21" width="9.44140625" style="2" customWidth="1"/>
    <col min="22" max="16384" width="8.77734375" style="2"/>
  </cols>
  <sheetData>
    <row r="1" spans="1:22" ht="16.2" thickBot="1" x14ac:dyDescent="0.35">
      <c r="A1" s="115" t="s">
        <v>75</v>
      </c>
      <c r="B1" s="115"/>
      <c r="C1" s="115"/>
      <c r="D1" s="115"/>
      <c r="E1" s="115"/>
      <c r="F1" s="115"/>
      <c r="G1" s="115"/>
      <c r="H1" s="115"/>
      <c r="I1" s="115"/>
      <c r="J1" s="115"/>
      <c r="K1" s="115"/>
      <c r="S1" s="5"/>
      <c r="T1" s="5"/>
    </row>
    <row r="2" spans="1:22" ht="16.2" thickBot="1" x14ac:dyDescent="0.35">
      <c r="A2" s="6"/>
      <c r="B2" s="7" t="s">
        <v>1</v>
      </c>
      <c r="C2" s="8"/>
      <c r="D2" s="8"/>
      <c r="E2" s="8"/>
      <c r="F2" s="8"/>
      <c r="G2" s="8"/>
      <c r="H2" s="8"/>
      <c r="I2" s="8"/>
      <c r="J2" s="8"/>
      <c r="K2" s="9"/>
      <c r="L2" s="10"/>
      <c r="M2" s="116" t="s">
        <v>30</v>
      </c>
      <c r="N2" s="117"/>
      <c r="O2" s="117"/>
      <c r="P2" s="117"/>
      <c r="Q2" s="69"/>
      <c r="R2" s="71"/>
      <c r="S2" s="11"/>
      <c r="T2" s="11"/>
    </row>
    <row r="3" spans="1:22" s="17" customFormat="1" ht="16.2" thickBot="1" x14ac:dyDescent="0.35">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8.599999999999994" thickBot="1" x14ac:dyDescent="0.35">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7.4" thickTop="1" x14ac:dyDescent="0.3">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2.4" x14ac:dyDescent="0.3">
      <c r="A6" s="6">
        <v>2</v>
      </c>
      <c r="B6" s="87" t="s">
        <v>31</v>
      </c>
      <c r="C6" s="88" t="s">
        <v>68</v>
      </c>
      <c r="D6" s="88" t="s">
        <v>32</v>
      </c>
      <c r="E6" s="88" t="s">
        <v>33</v>
      </c>
      <c r="F6" s="88" t="s">
        <v>9</v>
      </c>
      <c r="G6" s="88">
        <v>120</v>
      </c>
      <c r="H6" s="89" t="s">
        <v>34</v>
      </c>
      <c r="I6" s="90">
        <v>5</v>
      </c>
      <c r="J6" s="91">
        <v>95</v>
      </c>
      <c r="K6" s="92" t="s">
        <v>73</v>
      </c>
      <c r="L6" s="10"/>
      <c r="M6" s="107">
        <v>120</v>
      </c>
      <c r="N6" s="108" t="s">
        <v>12</v>
      </c>
      <c r="O6" s="86">
        <v>823.48</v>
      </c>
      <c r="P6" s="109">
        <v>1750</v>
      </c>
      <c r="Q6" s="110"/>
      <c r="R6" s="111">
        <v>1389.08</v>
      </c>
      <c r="S6" s="52">
        <f t="shared" si="0"/>
        <v>120</v>
      </c>
      <c r="T6" s="31">
        <f t="shared" ref="T6:T22" si="4">24*O6+P6</f>
        <v>21513.52</v>
      </c>
      <c r="U6" s="32">
        <f t="shared" si="2"/>
        <v>5</v>
      </c>
      <c r="V6" s="32">
        <f t="shared" si="3"/>
        <v>95</v>
      </c>
    </row>
    <row r="7" spans="1:22" ht="93.6" x14ac:dyDescent="0.3">
      <c r="A7" s="6">
        <v>3</v>
      </c>
      <c r="B7" s="93" t="s">
        <v>35</v>
      </c>
      <c r="C7" s="94" t="s">
        <v>36</v>
      </c>
      <c r="D7" s="94" t="s">
        <v>37</v>
      </c>
      <c r="E7" s="94" t="s">
        <v>38</v>
      </c>
      <c r="F7" s="95" t="s">
        <v>39</v>
      </c>
      <c r="G7" s="95">
        <v>150</v>
      </c>
      <c r="H7" s="96" t="s">
        <v>34</v>
      </c>
      <c r="I7" s="97">
        <v>5</v>
      </c>
      <c r="J7" s="98">
        <v>95</v>
      </c>
      <c r="K7" s="99"/>
      <c r="L7" s="10"/>
      <c r="M7" s="60">
        <v>140</v>
      </c>
      <c r="N7" s="61" t="s">
        <v>12</v>
      </c>
      <c r="O7" s="62">
        <v>1168.49</v>
      </c>
      <c r="P7" s="62">
        <v>1450</v>
      </c>
      <c r="Q7" s="112"/>
      <c r="R7" s="68">
        <v>2520.2800000000002</v>
      </c>
      <c r="S7" s="53">
        <f t="shared" si="0"/>
        <v>140</v>
      </c>
      <c r="T7" s="31">
        <f t="shared" si="4"/>
        <v>29493.760000000002</v>
      </c>
      <c r="U7" s="32">
        <f t="shared" si="2"/>
        <v>5</v>
      </c>
      <c r="V7" s="32">
        <f t="shared" si="3"/>
        <v>95</v>
      </c>
    </row>
    <row r="8" spans="1:22" ht="202.8" x14ac:dyDescent="0.3">
      <c r="A8" s="6">
        <v>4</v>
      </c>
      <c r="B8" s="33" t="s">
        <v>40</v>
      </c>
      <c r="C8" s="100" t="s">
        <v>36</v>
      </c>
      <c r="D8" s="100" t="s">
        <v>37</v>
      </c>
      <c r="E8" s="100" t="s">
        <v>38</v>
      </c>
      <c r="F8" s="34" t="s">
        <v>39</v>
      </c>
      <c r="G8" s="34">
        <v>150</v>
      </c>
      <c r="H8" s="35" t="s">
        <v>34</v>
      </c>
      <c r="I8" s="39">
        <v>5</v>
      </c>
      <c r="J8" s="36">
        <v>95</v>
      </c>
      <c r="K8" s="37" t="s">
        <v>41</v>
      </c>
      <c r="L8" s="10"/>
      <c r="M8" s="50">
        <v>140</v>
      </c>
      <c r="N8" s="48" t="s">
        <v>12</v>
      </c>
      <c r="O8" s="49">
        <v>1168.49</v>
      </c>
      <c r="P8" s="109">
        <v>1450</v>
      </c>
      <c r="Q8" s="110"/>
      <c r="R8" s="111">
        <v>2520.2800000000002</v>
      </c>
      <c r="S8" s="52">
        <f t="shared" si="0"/>
        <v>140</v>
      </c>
      <c r="T8" s="31">
        <f t="shared" si="4"/>
        <v>29493.760000000002</v>
      </c>
      <c r="U8" s="32">
        <f t="shared" si="2"/>
        <v>5</v>
      </c>
      <c r="V8" s="32">
        <f t="shared" si="3"/>
        <v>95</v>
      </c>
    </row>
    <row r="9" spans="1:22" ht="62.4" x14ac:dyDescent="0.3">
      <c r="A9" s="6">
        <v>5</v>
      </c>
      <c r="B9" s="93" t="s">
        <v>42</v>
      </c>
      <c r="C9" s="94" t="s">
        <v>69</v>
      </c>
      <c r="D9" s="94" t="s">
        <v>43</v>
      </c>
      <c r="E9" s="94" t="s">
        <v>44</v>
      </c>
      <c r="F9" s="95" t="s">
        <v>9</v>
      </c>
      <c r="G9" s="95">
        <v>150</v>
      </c>
      <c r="H9" s="96" t="s">
        <v>10</v>
      </c>
      <c r="I9" s="97">
        <v>5</v>
      </c>
      <c r="J9" s="98">
        <v>95</v>
      </c>
      <c r="K9" s="99" t="s">
        <v>45</v>
      </c>
      <c r="L9" s="10"/>
      <c r="M9" s="78"/>
      <c r="N9" s="79"/>
      <c r="O9" s="80"/>
      <c r="P9" s="62">
        <v>0</v>
      </c>
      <c r="Q9" s="113"/>
      <c r="R9" s="68"/>
      <c r="S9" s="52">
        <f t="shared" si="0"/>
        <v>150</v>
      </c>
      <c r="T9" s="31">
        <f t="shared" si="4"/>
        <v>0</v>
      </c>
      <c r="U9" s="32">
        <f t="shared" si="2"/>
        <v>5</v>
      </c>
      <c r="V9" s="32">
        <f t="shared" si="3"/>
        <v>95</v>
      </c>
    </row>
    <row r="10" spans="1:22" ht="62.4" x14ac:dyDescent="0.3">
      <c r="A10" s="6">
        <v>6</v>
      </c>
      <c r="B10" s="87" t="s">
        <v>46</v>
      </c>
      <c r="C10" s="88" t="s">
        <v>47</v>
      </c>
      <c r="D10" s="88" t="s">
        <v>48</v>
      </c>
      <c r="E10" s="88" t="s">
        <v>50</v>
      </c>
      <c r="F10" s="88" t="s">
        <v>39</v>
      </c>
      <c r="G10" s="88">
        <v>150</v>
      </c>
      <c r="H10" s="89" t="s">
        <v>10</v>
      </c>
      <c r="I10" s="90">
        <v>5</v>
      </c>
      <c r="J10" s="91">
        <v>95</v>
      </c>
      <c r="K10" s="92" t="s">
        <v>49</v>
      </c>
      <c r="L10" s="10"/>
      <c r="M10" s="50"/>
      <c r="N10" s="48"/>
      <c r="O10" s="49"/>
      <c r="P10" s="109">
        <v>0</v>
      </c>
      <c r="Q10" s="114"/>
      <c r="R10" s="111"/>
      <c r="S10" s="52">
        <f t="shared" si="0"/>
        <v>150</v>
      </c>
      <c r="T10" s="31">
        <f t="shared" si="4"/>
        <v>0</v>
      </c>
      <c r="U10" s="32">
        <f t="shared" si="2"/>
        <v>5</v>
      </c>
      <c r="V10" s="32">
        <f t="shared" si="3"/>
        <v>95</v>
      </c>
    </row>
    <row r="11" spans="1:22" ht="78" x14ac:dyDescent="0.3">
      <c r="A11" s="6">
        <v>7</v>
      </c>
      <c r="B11" s="101" t="s">
        <v>51</v>
      </c>
      <c r="C11" s="102" t="s">
        <v>70</v>
      </c>
      <c r="D11" s="102" t="s">
        <v>52</v>
      </c>
      <c r="E11" s="102" t="s">
        <v>53</v>
      </c>
      <c r="F11" s="102" t="s">
        <v>39</v>
      </c>
      <c r="G11" s="102">
        <v>150</v>
      </c>
      <c r="H11" s="103" t="s">
        <v>34</v>
      </c>
      <c r="I11" s="104">
        <v>5</v>
      </c>
      <c r="J11" s="105">
        <v>95</v>
      </c>
      <c r="K11" s="106"/>
      <c r="L11" s="10"/>
      <c r="M11" s="78">
        <v>140</v>
      </c>
      <c r="N11" s="79" t="s">
        <v>12</v>
      </c>
      <c r="O11" s="80">
        <v>1324.0342499999999</v>
      </c>
      <c r="P11" s="62">
        <v>3550</v>
      </c>
      <c r="Q11" s="112"/>
      <c r="R11" s="68">
        <v>3934.2782499999998</v>
      </c>
      <c r="S11" s="52">
        <f t="shared" si="0"/>
        <v>140</v>
      </c>
      <c r="T11" s="31">
        <f t="shared" si="4"/>
        <v>35326.822</v>
      </c>
      <c r="U11" s="32">
        <f t="shared" si="2"/>
        <v>5</v>
      </c>
      <c r="V11" s="32">
        <f t="shared" si="3"/>
        <v>95</v>
      </c>
    </row>
    <row r="12" spans="1:22" ht="78" x14ac:dyDescent="0.3">
      <c r="A12" s="6">
        <v>8</v>
      </c>
      <c r="B12" s="33" t="s">
        <v>54</v>
      </c>
      <c r="C12" s="34" t="s">
        <v>72</v>
      </c>
      <c r="D12" s="34" t="s">
        <v>52</v>
      </c>
      <c r="E12" s="34" t="s">
        <v>55</v>
      </c>
      <c r="F12" s="34" t="s">
        <v>39</v>
      </c>
      <c r="G12" s="34">
        <v>150</v>
      </c>
      <c r="H12" s="35" t="s">
        <v>34</v>
      </c>
      <c r="I12" s="39">
        <v>5</v>
      </c>
      <c r="J12" s="36">
        <v>95</v>
      </c>
      <c r="K12" s="37"/>
      <c r="L12" s="10"/>
      <c r="M12" s="50">
        <v>140</v>
      </c>
      <c r="N12" s="48" t="s">
        <v>12</v>
      </c>
      <c r="O12" s="49">
        <v>1558.76</v>
      </c>
      <c r="P12" s="109">
        <v>250</v>
      </c>
      <c r="Q12" s="110"/>
      <c r="R12" s="111">
        <v>3297.9782499999997</v>
      </c>
      <c r="S12" s="52">
        <f t="shared" si="0"/>
        <v>140</v>
      </c>
      <c r="T12" s="31">
        <f t="shared" si="4"/>
        <v>37660.239999999998</v>
      </c>
      <c r="U12" s="32">
        <f t="shared" si="2"/>
        <v>5</v>
      </c>
      <c r="V12" s="32">
        <f t="shared" si="3"/>
        <v>95</v>
      </c>
    </row>
    <row r="13" spans="1:22" ht="93.6" x14ac:dyDescent="0.3">
      <c r="A13" s="6">
        <v>9</v>
      </c>
      <c r="B13" s="72" t="s">
        <v>56</v>
      </c>
      <c r="C13" s="73" t="s">
        <v>71</v>
      </c>
      <c r="D13" s="73" t="s">
        <v>57</v>
      </c>
      <c r="E13" s="73" t="s">
        <v>58</v>
      </c>
      <c r="F13" s="73" t="s">
        <v>9</v>
      </c>
      <c r="G13" s="73">
        <v>150</v>
      </c>
      <c r="H13" s="74" t="s">
        <v>34</v>
      </c>
      <c r="I13" s="75">
        <v>5</v>
      </c>
      <c r="J13" s="76">
        <v>95</v>
      </c>
      <c r="K13" s="77"/>
      <c r="L13" s="10"/>
      <c r="M13" s="78">
        <v>140</v>
      </c>
      <c r="N13" s="79" t="s">
        <v>12</v>
      </c>
      <c r="O13" s="80">
        <v>1063.8582499999998</v>
      </c>
      <c r="P13" s="62">
        <v>750</v>
      </c>
      <c r="Q13" s="112"/>
      <c r="R13" s="68">
        <v>3015.1782499999999</v>
      </c>
      <c r="S13" s="52">
        <f t="shared" si="0"/>
        <v>140</v>
      </c>
      <c r="T13" s="31">
        <f t="shared" si="4"/>
        <v>26282.597999999994</v>
      </c>
      <c r="U13" s="32">
        <f t="shared" si="2"/>
        <v>5</v>
      </c>
      <c r="V13" s="32">
        <f t="shared" si="3"/>
        <v>95</v>
      </c>
    </row>
    <row r="14" spans="1:22" ht="156" x14ac:dyDescent="0.3">
      <c r="A14" s="6">
        <v>10</v>
      </c>
      <c r="B14" s="33" t="s">
        <v>59</v>
      </c>
      <c r="C14" s="34" t="s">
        <v>60</v>
      </c>
      <c r="D14" s="34" t="s">
        <v>61</v>
      </c>
      <c r="E14" s="34" t="s">
        <v>62</v>
      </c>
      <c r="F14" s="34" t="s">
        <v>9</v>
      </c>
      <c r="G14" s="34">
        <v>150</v>
      </c>
      <c r="H14" s="35" t="s">
        <v>34</v>
      </c>
      <c r="I14" s="39">
        <v>5</v>
      </c>
      <c r="J14" s="36">
        <v>95</v>
      </c>
      <c r="K14" s="37" t="s">
        <v>74</v>
      </c>
      <c r="L14" s="10"/>
      <c r="M14" s="50">
        <v>140</v>
      </c>
      <c r="N14" s="48" t="s">
        <v>12</v>
      </c>
      <c r="O14" s="49">
        <v>823.48</v>
      </c>
      <c r="P14" s="109">
        <v>900</v>
      </c>
      <c r="Q14" s="110"/>
      <c r="R14" s="111">
        <v>1389.08</v>
      </c>
      <c r="S14" s="52">
        <f t="shared" si="0"/>
        <v>140</v>
      </c>
      <c r="T14" s="31">
        <f t="shared" si="4"/>
        <v>20663.52</v>
      </c>
      <c r="U14" s="32">
        <f t="shared" si="2"/>
        <v>5</v>
      </c>
      <c r="V14" s="32">
        <f t="shared" si="3"/>
        <v>95</v>
      </c>
    </row>
    <row r="15" spans="1:22" ht="109.2" x14ac:dyDescent="0.3">
      <c r="A15" s="6">
        <v>11</v>
      </c>
      <c r="B15" s="81" t="s">
        <v>64</v>
      </c>
      <c r="C15" s="82" t="s">
        <v>63</v>
      </c>
      <c r="D15" s="73" t="s">
        <v>67</v>
      </c>
      <c r="E15" s="82" t="s">
        <v>66</v>
      </c>
      <c r="F15" s="82" t="s">
        <v>39</v>
      </c>
      <c r="G15" s="82">
        <v>150</v>
      </c>
      <c r="H15" s="83" t="s">
        <v>10</v>
      </c>
      <c r="I15" s="84">
        <v>5</v>
      </c>
      <c r="J15" s="85">
        <v>95</v>
      </c>
      <c r="K15" s="77" t="s">
        <v>65</v>
      </c>
      <c r="L15" s="10"/>
      <c r="M15" s="78"/>
      <c r="N15" s="79"/>
      <c r="O15" s="80"/>
      <c r="P15" s="62"/>
      <c r="Q15" s="113"/>
      <c r="R15" s="68"/>
      <c r="S15" s="52">
        <f t="shared" si="0"/>
        <v>150</v>
      </c>
      <c r="T15" s="31">
        <f t="shared" si="4"/>
        <v>0</v>
      </c>
      <c r="U15" s="32">
        <f t="shared" si="2"/>
        <v>5</v>
      </c>
      <c r="V15" s="32">
        <f t="shared" si="3"/>
        <v>95</v>
      </c>
    </row>
    <row r="16" spans="1:22" ht="109.2" x14ac:dyDescent="0.3">
      <c r="A16" s="6">
        <v>12</v>
      </c>
      <c r="B16" s="33" t="s">
        <v>64</v>
      </c>
      <c r="C16" s="34" t="s">
        <v>63</v>
      </c>
      <c r="D16" s="34" t="s">
        <v>67</v>
      </c>
      <c r="E16" s="34" t="s">
        <v>66</v>
      </c>
      <c r="F16" s="34" t="s">
        <v>39</v>
      </c>
      <c r="G16" s="34">
        <v>150</v>
      </c>
      <c r="H16" s="35" t="s">
        <v>34</v>
      </c>
      <c r="I16" s="39">
        <v>5</v>
      </c>
      <c r="J16" s="36">
        <v>95</v>
      </c>
      <c r="K16" s="37" t="s">
        <v>65</v>
      </c>
      <c r="L16" s="10"/>
      <c r="M16" s="50"/>
      <c r="N16" s="48"/>
      <c r="O16" s="49"/>
      <c r="P16" s="109"/>
      <c r="Q16" s="110"/>
      <c r="R16" s="111"/>
      <c r="S16" s="52">
        <f t="shared" si="0"/>
        <v>150</v>
      </c>
      <c r="T16" s="31">
        <f t="shared" si="4"/>
        <v>0</v>
      </c>
      <c r="U16" s="32">
        <f t="shared" si="2"/>
        <v>5</v>
      </c>
      <c r="V16" s="32">
        <f t="shared" si="3"/>
        <v>95</v>
      </c>
    </row>
    <row r="17" spans="1:22" ht="62.4" x14ac:dyDescent="0.3">
      <c r="A17" s="6">
        <v>13</v>
      </c>
      <c r="B17" s="81" t="s">
        <v>79</v>
      </c>
      <c r="C17" s="73" t="s">
        <v>78</v>
      </c>
      <c r="D17" s="73" t="s">
        <v>80</v>
      </c>
      <c r="E17" s="73" t="s">
        <v>77</v>
      </c>
      <c r="F17" s="73" t="s">
        <v>39</v>
      </c>
      <c r="G17" s="73">
        <v>150</v>
      </c>
      <c r="H17" s="74" t="s">
        <v>34</v>
      </c>
      <c r="I17" s="75">
        <v>25</v>
      </c>
      <c r="J17" s="76">
        <v>75</v>
      </c>
      <c r="K17" s="77" t="s">
        <v>76</v>
      </c>
      <c r="L17" s="10"/>
      <c r="M17" s="78">
        <v>150</v>
      </c>
      <c r="N17" s="79" t="s">
        <v>12</v>
      </c>
      <c r="O17" s="80">
        <v>1612.4902499999998</v>
      </c>
      <c r="P17" s="62">
        <v>14250</v>
      </c>
      <c r="Q17" s="112"/>
      <c r="R17" s="68">
        <v>3580.7782499999998</v>
      </c>
      <c r="S17" s="52">
        <f t="shared" ref="S17" si="5">IF(ISBLANK(M17),G17,M17)</f>
        <v>150</v>
      </c>
      <c r="T17" s="31">
        <f t="shared" ref="T17" si="6">24*O17+P17</f>
        <v>52949.765999999996</v>
      </c>
      <c r="U17" s="32">
        <f t="shared" ref="U17" si="7">I17</f>
        <v>25</v>
      </c>
      <c r="V17" s="32">
        <f t="shared" ref="V17" si="8">J17</f>
        <v>75</v>
      </c>
    </row>
    <row r="18" spans="1:22" x14ac:dyDescent="0.3">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3">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3">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3">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3">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3">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3">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3">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3">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3">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3">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3">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3">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3">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3">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3">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3">
      <c r="S34" s="1"/>
      <c r="T34" s="1"/>
    </row>
    <row r="35" spans="1:22" x14ac:dyDescent="0.3">
      <c r="S35" s="1"/>
      <c r="T35" s="1"/>
    </row>
    <row r="36" spans="1:22" x14ac:dyDescent="0.3">
      <c r="S36" s="1"/>
      <c r="T36" s="1"/>
    </row>
    <row r="37" spans="1:22" x14ac:dyDescent="0.3">
      <c r="S37" s="1"/>
      <c r="T37" s="1"/>
    </row>
    <row r="38" spans="1:22" x14ac:dyDescent="0.3">
      <c r="S38" s="1"/>
      <c r="T38" s="1"/>
    </row>
    <row r="39" spans="1:22" x14ac:dyDescent="0.3">
      <c r="S39" s="1"/>
      <c r="T39" s="1"/>
    </row>
    <row r="40" spans="1:22" x14ac:dyDescent="0.3">
      <c r="S40" s="1"/>
      <c r="T40" s="1"/>
    </row>
    <row r="41" spans="1:22" x14ac:dyDescent="0.3">
      <c r="S41" s="1"/>
      <c r="T41" s="1"/>
    </row>
    <row r="42" spans="1:22" x14ac:dyDescent="0.3">
      <c r="S42" s="1"/>
      <c r="T42" s="1"/>
    </row>
    <row r="43" spans="1:22" x14ac:dyDescent="0.3">
      <c r="S43" s="1"/>
      <c r="T43" s="1"/>
    </row>
    <row r="44" spans="1:22" x14ac:dyDescent="0.3">
      <c r="S44" s="1"/>
      <c r="T44" s="1"/>
    </row>
    <row r="45" spans="1:22" x14ac:dyDescent="0.3">
      <c r="S45" s="1"/>
      <c r="T45" s="1"/>
    </row>
    <row r="46" spans="1:22" x14ac:dyDescent="0.3">
      <c r="S46" s="1"/>
      <c r="T46" s="1"/>
    </row>
    <row r="47" spans="1:22" x14ac:dyDescent="0.3">
      <c r="S47" s="1"/>
      <c r="T47" s="1"/>
    </row>
    <row r="48" spans="1:22"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sheetData>
  <sortState xmlns:xlrd2="http://schemas.microsoft.com/office/spreadsheetml/2017/richdata2" ref="B6:V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9670A0-8F13-4233-B0C9-C56B90D59D26}">
  <ds:schemaRefs>
    <ds:schemaRef ds:uri="http://schemas.microsoft.com/sharepoint/v3/contenttype/forms"/>
  </ds:schemaRefs>
</ds:datastoreItem>
</file>

<file path=customXml/itemProps3.xml><?xml version="1.0" encoding="utf-8"?>
<ds:datastoreItem xmlns:ds="http://schemas.openxmlformats.org/officeDocument/2006/customXml" ds:itemID="{C16709EC-F9DD-47F1-B5B6-B74D8C554B38}">
  <ds:schemaRefs>
    <ds:schemaRef ds:uri="http://purl.org/dc/elements/1.1/"/>
    <ds:schemaRef ds:uri="http://schemas.microsoft.com/sharepoint/v3"/>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dcmitype/"/>
    <ds:schemaRef ds:uri="7d544bdc-a7fa-4516-973e-3ad2926cbdd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2019-03-13T19:29:04Z</cp:lastPrinted>
  <dcterms:created xsi:type="dcterms:W3CDTF">2017-01-24T17:19:42Z</dcterms:created>
  <dcterms:modified xsi:type="dcterms:W3CDTF">2020-07-21T17:21:12Z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