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jcc6098\Desktop\N21-RFQ-001\"/>
    </mc:Choice>
  </mc:AlternateContent>
  <xr:revisionPtr revIDLastSave="0" documentId="13_ncr:1_{6669A211-CBBD-4D02-A5BB-9A82E20C4D3E}" xr6:coauthVersionLast="41" xr6:coauthVersionMax="41"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<sst xmlns="http://schemas.openxmlformats.org/spreadsheetml/2006/main" count="119" uniqueCount="74">
  <si>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</si>
  <si>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</si>
  <si>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</si>
  <si>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</si>
  <si>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</si>
  <si>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</si>
  <si>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</si>
  <si>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</si>
  <si>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</si>
  <si>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</si>
  <si>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</si>
  <si>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</si>
  <si>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</si>
  <si>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</si>
  <si>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</si>
  <si>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</si>
  <si>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</si>
  <si>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</si>
  <si>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</si>
  <si>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</si>
  <si>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</si>
  <si>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</si>
  <si>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</si>
  <si>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</si>
  <si>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</si>
  <si>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</si>
  <si>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</si>
  <si>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</si>
  <si>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</si>
  <si>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</si>
  <si>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</si>
  <si>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DOCGHB1</t>
  </si>
  <si>
    <t>Kevin Duffy
253-858-4627
kevin.duffy@doc1.wa.gov</t>
  </si>
  <si>
    <t>Y building</t>
  </si>
  <si>
    <t>This is a redundant / diverse circuit for this site, to support high availability. Existing circuit is provided by Comcast. Proposed solution must not utilize Comcast.</t>
  </si>
  <si>
    <t>Washington Corrections Center for Women (WCCW)
9601 Bujacich Rd NW,
Gig Harbor, WA  983328300</t>
  </si>
  <si>
    <t>WSP0302</t>
  </si>
  <si>
    <t>143302 E Law Lane
Kennewick, WA 99337-2001</t>
  </si>
  <si>
    <t>David Smith
360-534-0696
david.smith@wsp.wa.gov</t>
  </si>
  <si>
    <t>Circuits to be installed at the building telco demarc. Vendor to extend demarc to WSP router location.</t>
  </si>
  <si>
    <t>NO</t>
  </si>
  <si>
    <t>WSP2102</t>
  </si>
  <si>
    <t>850 NW Louisiana Ave.
Chehalis WA, 98532-1319</t>
  </si>
  <si>
    <t>100M</t>
  </si>
  <si>
    <t>WSP3103</t>
  </si>
  <si>
    <t>16778 146th St. SE
Monroe WA, 98272-2938</t>
  </si>
  <si>
    <t>WSP3404</t>
  </si>
  <si>
    <t>222 Tumwater Blvd.
Olympia, WA 98512</t>
  </si>
  <si>
    <t>David Smith
360-534-0696
david.smith@wsp.wa.gov
Property Owner:
Clarita Mattox
360-528-8070
360-239-7052
claritam@portolympia.com</t>
  </si>
  <si>
    <t>WSP1401</t>
  </si>
  <si>
    <t>3111 Pacific Ave.
Hoquiam, WA 98550-4222</t>
  </si>
  <si>
    <t>WSP3405</t>
  </si>
  <si>
    <t>8543 Armstrong Road SW
Olympia, WA 98512</t>
  </si>
  <si>
    <t>WSP0101</t>
  </si>
  <si>
    <t>1563 E. Gun Club Rd.
Ritzville, WA 99169-9661</t>
  </si>
  <si>
    <t>WSP1704</t>
  </si>
  <si>
    <t>2203 Airport Way S.
Seattle, WA 98134-2048</t>
  </si>
  <si>
    <t>David Smith
360-534-0696
david.smith@wsp.wa.gov
Property Owner:
Nancy Stachey
206-684-0690
206-402-9417 
Nancy.stachey@seattle.gov</t>
  </si>
  <si>
    <t>WSP2301</t>
  </si>
  <si>
    <t>629 W. Dayton Airport Road
Shelton, WA 98584-8945</t>
  </si>
  <si>
    <t>WSP3601</t>
  </si>
  <si>
    <t>406 Wellington
Walla Walla, WA 99362-2252</t>
  </si>
  <si>
    <t xml:space="preserve">LTE-PORTLAND </t>
  </si>
  <si>
    <t>707 SW WASHINGTON ST PORTLAND OR 97205-3522</t>
  </si>
  <si>
    <t>Tim Belt
timothy.c.belt@verizon.com
916-508-0790</t>
  </si>
  <si>
    <t>5th floor Meet Me Room  LCON will arrange access</t>
  </si>
  <si>
    <t>1000M (1G)</t>
  </si>
  <si>
    <t>Must be 1600-byte MTU minimum.  Site contact must informed of any engineering/installation requirements.</t>
  </si>
  <si>
    <t>Must be 1600-byte MTU minimum.  Site contact must informed of any engineering/installation requirements. All construction must be prior approved by building owner (City of Seattle)</t>
  </si>
  <si>
    <t>Must be 1600-byte MTU minimum.  Site contact must informed of any engineering/installation requirements. All construction must be prior approved by building owner (Port of Olympia)</t>
  </si>
  <si>
    <t>Must be 1600-byte MTU minimum.  Site contact must informed of any engineering/installation requirements. All construction must be prior approved by building owner (Sterling Realty Organization)</t>
  </si>
  <si>
    <t>David Smith
360-534-0696
david.smith@wsp.wa.gov
Property Owner:
Nick
425-455-8100
nick@sterlingrealty.com</t>
  </si>
  <si>
    <t>This will be a point to point connection between Quincy data center and the Portland location - LCON in Portland will direct drop off location - In Quincy (Sabey data center) 2200 M Street NE - Quincy, WA 98848 - deliver to Building C-in MMR#2 (Meet me Room #2), Tag connection with Circuit ID and send location information (rack, elevation etc.) in completion notice  Both ends are to be Single mode fiber. This circuit is to be able to carry multiple VLANs across the connection.</t>
  </si>
  <si>
    <t>Evaluation  Model for Solicitation Number N21-RFQ-001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</si>
</sst>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0" fontId="2" fillId="0" borderId="9" xfId="0" applyFont="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39" borderId="36" xfId="47">
      <alignment horizontal="left" vertical="top" wrapText="1"/>
    </xf>
    <xf numFmtId="7" fontId="2" fillId="39" borderId="43" xfId="47" applyBorder="1">
      <alignment horizontal="left" vertical="top" wrapText="1"/>
    </xf>
    <xf numFmtId="7" fontId="2" fillId="40" borderId="43" xfId="44" applyBorder="1">
      <alignment horizontal="left" vertical="top" wrapText="1"/>
    </xf>
    <xf numFmtId="7" fontId="2" fillId="40" borderId="42"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13" zoomScale="75" zoomScaleNormal="75" workbookViewId="0">
      <selection activeCell="N9" sqref="N9"/>
    </sheetView>
  </sheetViews>
  <sheetFormatPr defaultColWidth="8.90625" defaultRowHeight="15.5" x14ac:dyDescent="0.35"/>
  <cols>
    <col min="1" max="1" width="4.453125" style="1" bestFit="1" customWidth="1"/>
    <col min="2" max="2" width="26.08984375" style="2" customWidth="1"/>
    <col min="3" max="3" width="35.08984375" style="2" customWidth="1"/>
    <col min="4" max="4" width="32.90625" style="2" customWidth="1"/>
    <col min="5" max="5" width="42.453125" style="2" customWidth="1"/>
    <col min="6" max="6" width="10.08984375" style="2" customWidth="1"/>
    <col min="7" max="7" width="12.36328125" style="2" customWidth="1"/>
    <col min="8" max="8" width="13.36328125" style="2" customWidth="1"/>
    <col min="9" max="10" width="11.453125" style="2" customWidth="1"/>
    <col min="11" max="11" width="51" style="2" customWidth="1"/>
    <col min="12" max="12" width="3.6328125" style="1" customWidth="1"/>
    <col min="13" max="14" width="21" style="3" customWidth="1"/>
    <col min="15" max="16" width="12.08984375" style="4" customWidth="1"/>
    <col min="17" max="18" width="13" style="4" customWidth="1"/>
    <col min="19" max="19" width="9.453125" style="38" customWidth="1"/>
    <col min="20" max="20" width="11.90625" style="38" customWidth="1"/>
    <col min="21" max="21" width="9.453125" style="2" customWidth="1"/>
    <col min="22" max="16384" width="8.90625" style="2"/>
  </cols>
  <sheetData>
    <row r="1" spans="1:22" ht="26.4" customHeight="1" thickBot="1" x14ac:dyDescent="0.4">
      <c r="A1" s="133" t="s">
        <v>73</v>
      </c>
      <c r="B1" s="133"/>
      <c r="C1" s="133"/>
      <c r="D1" s="133"/>
      <c r="E1" s="133"/>
      <c r="F1" s="133"/>
      <c r="G1" s="133"/>
      <c r="H1" s="133"/>
      <c r="I1" s="133"/>
      <c r="J1" s="133"/>
      <c r="K1" s="133"/>
      <c r="S1" s="5"/>
      <c r="T1" s="5"/>
    </row>
    <row r="2" spans="1:22" ht="25.25" customHeight="1" thickBot="1" x14ac:dyDescent="0.4">
      <c r="A2" s="6"/>
      <c r="B2" s="7" t="s">
        <v>1</v>
      </c>
      <c r="C2" s="8"/>
      <c r="D2" s="8"/>
      <c r="E2" s="8"/>
      <c r="F2" s="8"/>
      <c r="G2" s="8"/>
      <c r="H2" s="8"/>
      <c r="I2" s="8"/>
      <c r="J2" s="8"/>
      <c r="K2" s="9"/>
      <c r="L2" s="10"/>
      <c r="M2" s="134" t="s">
        <v>30</v>
      </c>
      <c r="N2" s="135"/>
      <c r="O2" s="135"/>
      <c r="P2" s="135"/>
      <c r="Q2" s="78"/>
      <c r="R2" s="82"/>
      <c r="S2" s="11"/>
      <c r="T2" s="11"/>
    </row>
    <row r="3" spans="1:22" s="17" customFormat="1" ht="50.4" customHeight="1" thickBot="1" x14ac:dyDescent="0.4">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8" thickBot="1" x14ac:dyDescent="0.4">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3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22" si="0">IF(ISBLANK(M5),G5,M5)</f>
        <v>20</v>
      </c>
      <c r="T5" s="29">
        <f t="shared" ref="T5" si="1">24*O5+P5</f>
        <v>13000</v>
      </c>
      <c r="U5" s="30">
        <f t="shared" ref="U5:U22" si="2">I5</f>
        <v>10</v>
      </c>
      <c r="V5" s="30">
        <f t="shared" ref="V5:V22" si="3">J5</f>
        <v>90</v>
      </c>
    </row>
    <row r="6" spans="1:22" ht="46.5" x14ac:dyDescent="0.35">
      <c r="A6" s="6">
        <v>2</v>
      </c>
      <c r="B6" s="107" t="s">
        <v>36</v>
      </c>
      <c r="C6" s="108" t="s">
        <v>37</v>
      </c>
      <c r="D6" s="108" t="s">
        <v>38</v>
      </c>
      <c r="E6" s="108" t="s">
        <v>39</v>
      </c>
      <c r="F6" s="108" t="s">
        <v>40</v>
      </c>
      <c r="G6" s="108">
        <v>120</v>
      </c>
      <c r="H6" s="109" t="s">
        <v>66</v>
      </c>
      <c r="I6" s="110">
        <v>5</v>
      </c>
      <c r="J6" s="111">
        <v>95</v>
      </c>
      <c r="K6" s="112" t="s">
        <v>67</v>
      </c>
      <c r="L6" s="10"/>
      <c r="M6" s="120"/>
      <c r="N6" s="121"/>
      <c r="O6" s="105"/>
      <c r="P6" s="106">
        <v>0</v>
      </c>
      <c r="Q6" s="104"/>
      <c r="R6" s="130"/>
      <c r="S6" s="37">
        <f t="shared" si="0"/>
        <v>120</v>
      </c>
      <c r="T6" s="31">
        <f t="shared" ref="T6:T22" si="4">24*O6+P6</f>
        <v>0</v>
      </c>
      <c r="U6" s="32">
        <f t="shared" si="2"/>
        <v>5</v>
      </c>
      <c r="V6" s="32">
        <f t="shared" si="3"/>
        <v>95</v>
      </c>
    </row>
    <row r="7" spans="1:22" ht="46.5" x14ac:dyDescent="0.35">
      <c r="A7" s="6">
        <v>3</v>
      </c>
      <c r="B7" s="122" t="s">
        <v>41</v>
      </c>
      <c r="C7" s="123" t="s">
        <v>42</v>
      </c>
      <c r="D7" s="123" t="s">
        <v>38</v>
      </c>
      <c r="E7" s="123" t="s">
        <v>39</v>
      </c>
      <c r="F7" s="124" t="s">
        <v>40</v>
      </c>
      <c r="G7" s="124">
        <v>150</v>
      </c>
      <c r="H7" s="125" t="s">
        <v>43</v>
      </c>
      <c r="I7" s="126">
        <v>5</v>
      </c>
      <c r="J7" s="127">
        <v>95</v>
      </c>
      <c r="K7" s="128" t="s">
        <v>67</v>
      </c>
      <c r="L7" s="10"/>
      <c r="M7" s="63"/>
      <c r="N7" s="64"/>
      <c r="O7" s="65"/>
      <c r="P7" s="65">
        <v>0</v>
      </c>
      <c r="Q7" s="132"/>
      <c r="R7" s="71"/>
      <c r="S7" s="54">
        <f t="shared" si="0"/>
        <v>150</v>
      </c>
      <c r="T7" s="31">
        <f t="shared" si="4"/>
        <v>0</v>
      </c>
      <c r="U7" s="32">
        <f t="shared" si="2"/>
        <v>5</v>
      </c>
      <c r="V7" s="32">
        <f t="shared" si="3"/>
        <v>95</v>
      </c>
    </row>
    <row r="8" spans="1:22" ht="108.5" x14ac:dyDescent="0.35">
      <c r="A8" s="6">
        <v>4</v>
      </c>
      <c r="B8" s="33" t="s">
        <v>44</v>
      </c>
      <c r="C8" s="113" t="s">
        <v>45</v>
      </c>
      <c r="D8" s="113" t="s">
        <v>71</v>
      </c>
      <c r="E8" s="113" t="s">
        <v>39</v>
      </c>
      <c r="F8" s="34" t="s">
        <v>40</v>
      </c>
      <c r="G8" s="34">
        <v>150</v>
      </c>
      <c r="H8" s="35" t="s">
        <v>43</v>
      </c>
      <c r="I8" s="39">
        <v>5</v>
      </c>
      <c r="J8" s="36">
        <v>95</v>
      </c>
      <c r="K8" s="37" t="s">
        <v>70</v>
      </c>
      <c r="L8" s="10"/>
      <c r="M8" s="51"/>
      <c r="N8" s="48"/>
      <c r="O8" s="49"/>
      <c r="P8" s="106">
        <v>0</v>
      </c>
      <c r="Q8" s="129"/>
      <c r="R8" s="72"/>
      <c r="S8" s="53">
        <f t="shared" si="0"/>
        <v>150</v>
      </c>
      <c r="T8" s="31">
        <f t="shared" si="4"/>
        <v>0</v>
      </c>
      <c r="U8" s="32">
        <f t="shared" si="2"/>
        <v>5</v>
      </c>
      <c r="V8" s="32">
        <f t="shared" si="3"/>
        <v>95</v>
      </c>
    </row>
    <row r="9" spans="1:22" ht="124" x14ac:dyDescent="0.35">
      <c r="A9" s="6">
        <v>5</v>
      </c>
      <c r="B9" s="122" t="s">
        <v>46</v>
      </c>
      <c r="C9" s="123" t="s">
        <v>47</v>
      </c>
      <c r="D9" s="123" t="s">
        <v>48</v>
      </c>
      <c r="E9" s="123" t="s">
        <v>39</v>
      </c>
      <c r="F9" s="124" t="s">
        <v>40</v>
      </c>
      <c r="G9" s="124">
        <v>150</v>
      </c>
      <c r="H9" s="125" t="s">
        <v>43</v>
      </c>
      <c r="I9" s="126">
        <v>5</v>
      </c>
      <c r="J9" s="127">
        <v>95</v>
      </c>
      <c r="K9" s="128" t="s">
        <v>69</v>
      </c>
      <c r="L9" s="10"/>
      <c r="M9" s="89"/>
      <c r="N9" s="90"/>
      <c r="O9" s="91"/>
      <c r="P9" s="65">
        <v>0</v>
      </c>
      <c r="Q9" s="132"/>
      <c r="R9" s="73"/>
      <c r="S9" s="53">
        <f t="shared" si="0"/>
        <v>150</v>
      </c>
      <c r="T9" s="31">
        <f t="shared" si="4"/>
        <v>0</v>
      </c>
      <c r="U9" s="32">
        <f t="shared" si="2"/>
        <v>5</v>
      </c>
      <c r="V9" s="32">
        <f t="shared" si="3"/>
        <v>95</v>
      </c>
    </row>
    <row r="10" spans="1:22" ht="46.5" x14ac:dyDescent="0.35">
      <c r="A10" s="6">
        <v>6</v>
      </c>
      <c r="B10" s="107" t="s">
        <v>49</v>
      </c>
      <c r="C10" s="108" t="s">
        <v>50</v>
      </c>
      <c r="D10" s="108" t="s">
        <v>38</v>
      </c>
      <c r="E10" s="108" t="s">
        <v>39</v>
      </c>
      <c r="F10" s="108" t="s">
        <v>40</v>
      </c>
      <c r="G10" s="108">
        <v>150</v>
      </c>
      <c r="H10" s="109" t="s">
        <v>43</v>
      </c>
      <c r="I10" s="110">
        <v>5</v>
      </c>
      <c r="J10" s="111">
        <v>95</v>
      </c>
      <c r="K10" s="112" t="s">
        <v>67</v>
      </c>
      <c r="L10" s="10"/>
      <c r="M10" s="51"/>
      <c r="N10" s="48"/>
      <c r="O10" s="49"/>
      <c r="P10" s="106">
        <v>0</v>
      </c>
      <c r="Q10" s="129"/>
      <c r="R10" s="72"/>
      <c r="S10" s="53">
        <f t="shared" si="0"/>
        <v>150</v>
      </c>
      <c r="T10" s="31">
        <f t="shared" si="4"/>
        <v>0</v>
      </c>
      <c r="U10" s="32">
        <f t="shared" si="2"/>
        <v>5</v>
      </c>
      <c r="V10" s="32">
        <f t="shared" si="3"/>
        <v>95</v>
      </c>
    </row>
    <row r="11" spans="1:22" ht="46.5" x14ac:dyDescent="0.35">
      <c r="A11" s="6">
        <v>7</v>
      </c>
      <c r="B11" s="114" t="s">
        <v>51</v>
      </c>
      <c r="C11" s="115" t="s">
        <v>52</v>
      </c>
      <c r="D11" s="115" t="s">
        <v>38</v>
      </c>
      <c r="E11" s="115" t="s">
        <v>39</v>
      </c>
      <c r="F11" s="115" t="s">
        <v>40</v>
      </c>
      <c r="G11" s="115">
        <v>225</v>
      </c>
      <c r="H11" s="116" t="s">
        <v>43</v>
      </c>
      <c r="I11" s="117">
        <v>10</v>
      </c>
      <c r="J11" s="118">
        <v>90</v>
      </c>
      <c r="K11" s="119" t="s">
        <v>67</v>
      </c>
      <c r="L11" s="10"/>
      <c r="M11" s="89"/>
      <c r="N11" s="90"/>
      <c r="O11" s="91"/>
      <c r="P11" s="65">
        <v>0</v>
      </c>
      <c r="Q11" s="132"/>
      <c r="R11" s="73"/>
      <c r="S11" s="53">
        <f t="shared" si="0"/>
        <v>225</v>
      </c>
      <c r="T11" s="31">
        <f t="shared" si="4"/>
        <v>0</v>
      </c>
      <c r="U11" s="32">
        <f t="shared" si="2"/>
        <v>10</v>
      </c>
      <c r="V11" s="32">
        <f t="shared" si="3"/>
        <v>90</v>
      </c>
    </row>
    <row r="12" spans="1:22" ht="46.5" x14ac:dyDescent="0.35">
      <c r="A12" s="6">
        <v>8</v>
      </c>
      <c r="B12" s="33" t="s">
        <v>53</v>
      </c>
      <c r="C12" s="34" t="s">
        <v>54</v>
      </c>
      <c r="D12" s="34" t="s">
        <v>38</v>
      </c>
      <c r="E12" s="34" t="s">
        <v>39</v>
      </c>
      <c r="F12" s="34" t="s">
        <v>40</v>
      </c>
      <c r="G12" s="34">
        <v>150</v>
      </c>
      <c r="H12" s="35" t="s">
        <v>43</v>
      </c>
      <c r="I12" s="39">
        <v>5</v>
      </c>
      <c r="J12" s="36">
        <v>95</v>
      </c>
      <c r="K12" s="37" t="s">
        <v>67</v>
      </c>
      <c r="L12" s="10"/>
      <c r="M12" s="51"/>
      <c r="N12" s="48"/>
      <c r="O12" s="49"/>
      <c r="P12" s="106">
        <v>0</v>
      </c>
      <c r="Q12" s="129"/>
      <c r="R12" s="72"/>
      <c r="S12" s="53">
        <f t="shared" si="0"/>
        <v>150</v>
      </c>
      <c r="T12" s="31">
        <f t="shared" si="4"/>
        <v>0</v>
      </c>
      <c r="U12" s="32">
        <f t="shared" si="2"/>
        <v>5</v>
      </c>
      <c r="V12" s="32">
        <f t="shared" si="3"/>
        <v>95</v>
      </c>
    </row>
    <row r="13" spans="1:22" ht="124" x14ac:dyDescent="0.35">
      <c r="A13" s="6">
        <v>9</v>
      </c>
      <c r="B13" s="83" t="s">
        <v>55</v>
      </c>
      <c r="C13" s="84" t="s">
        <v>56</v>
      </c>
      <c r="D13" s="84" t="s">
        <v>57</v>
      </c>
      <c r="E13" s="84" t="s">
        <v>39</v>
      </c>
      <c r="F13" s="84" t="s">
        <v>40</v>
      </c>
      <c r="G13" s="84">
        <v>150</v>
      </c>
      <c r="H13" s="116" t="s">
        <v>66</v>
      </c>
      <c r="I13" s="86">
        <v>5</v>
      </c>
      <c r="J13" s="87">
        <v>95</v>
      </c>
      <c r="K13" s="88" t="s">
        <v>68</v>
      </c>
      <c r="L13" s="10"/>
      <c r="M13" s="89"/>
      <c r="N13" s="90"/>
      <c r="O13" s="91"/>
      <c r="P13" s="65">
        <v>0</v>
      </c>
      <c r="Q13" s="55"/>
      <c r="R13" s="131"/>
      <c r="S13" s="37">
        <f t="shared" si="0"/>
        <v>150</v>
      </c>
      <c r="T13" s="31">
        <f t="shared" si="4"/>
        <v>0</v>
      </c>
      <c r="U13" s="32">
        <f t="shared" si="2"/>
        <v>5</v>
      </c>
      <c r="V13" s="32">
        <f t="shared" si="3"/>
        <v>95</v>
      </c>
    </row>
    <row r="14" spans="1:22" ht="46.5" x14ac:dyDescent="0.35">
      <c r="A14" s="6">
        <v>10</v>
      </c>
      <c r="B14" s="33" t="s">
        <v>58</v>
      </c>
      <c r="C14" s="34" t="s">
        <v>59</v>
      </c>
      <c r="D14" s="34" t="s">
        <v>38</v>
      </c>
      <c r="E14" s="34" t="s">
        <v>39</v>
      </c>
      <c r="F14" s="34" t="s">
        <v>40</v>
      </c>
      <c r="G14" s="34">
        <v>150</v>
      </c>
      <c r="H14" s="35" t="s">
        <v>43</v>
      </c>
      <c r="I14" s="39">
        <v>5</v>
      </c>
      <c r="J14" s="36">
        <v>95</v>
      </c>
      <c r="K14" s="37" t="s">
        <v>67</v>
      </c>
      <c r="L14" s="10"/>
      <c r="M14" s="51"/>
      <c r="N14" s="48"/>
      <c r="O14" s="49"/>
      <c r="P14" s="106">
        <v>0</v>
      </c>
      <c r="Q14" s="129"/>
      <c r="R14" s="72"/>
      <c r="S14" s="53">
        <f t="shared" si="0"/>
        <v>150</v>
      </c>
      <c r="T14" s="31">
        <f t="shared" si="4"/>
        <v>0</v>
      </c>
      <c r="U14" s="32">
        <f t="shared" si="2"/>
        <v>5</v>
      </c>
      <c r="V14" s="32">
        <f t="shared" si="3"/>
        <v>95</v>
      </c>
    </row>
    <row r="15" spans="1:22" ht="46.5" x14ac:dyDescent="0.35">
      <c r="A15" s="6">
        <v>11</v>
      </c>
      <c r="B15" s="92" t="s">
        <v>60</v>
      </c>
      <c r="C15" s="93" t="s">
        <v>61</v>
      </c>
      <c r="D15" s="84" t="s">
        <v>38</v>
      </c>
      <c r="E15" s="93" t="s">
        <v>39</v>
      </c>
      <c r="F15" s="93" t="s">
        <v>40</v>
      </c>
      <c r="G15" s="93">
        <v>150</v>
      </c>
      <c r="H15" s="94" t="s">
        <v>43</v>
      </c>
      <c r="I15" s="95">
        <v>5</v>
      </c>
      <c r="J15" s="96">
        <v>95</v>
      </c>
      <c r="K15" s="88" t="s">
        <v>67</v>
      </c>
      <c r="L15" s="10"/>
      <c r="M15" s="89"/>
      <c r="N15" s="90"/>
      <c r="O15" s="91"/>
      <c r="P15" s="65">
        <v>0</v>
      </c>
      <c r="Q15" s="132"/>
      <c r="R15" s="74"/>
      <c r="S15" s="53">
        <f t="shared" si="0"/>
        <v>150</v>
      </c>
      <c r="T15" s="31">
        <f t="shared" si="4"/>
        <v>0</v>
      </c>
      <c r="U15" s="32">
        <f t="shared" si="2"/>
        <v>5</v>
      </c>
      <c r="V15" s="32">
        <f t="shared" si="3"/>
        <v>95</v>
      </c>
    </row>
    <row r="16" spans="1:22" ht="139.5" x14ac:dyDescent="0.35">
      <c r="A16" s="6">
        <v>12</v>
      </c>
      <c r="B16" s="33" t="s">
        <v>62</v>
      </c>
      <c r="C16" s="34" t="s">
        <v>63</v>
      </c>
      <c r="D16" s="34" t="s">
        <v>64</v>
      </c>
      <c r="E16" s="34" t="s">
        <v>65</v>
      </c>
      <c r="F16" s="34" t="s">
        <v>40</v>
      </c>
      <c r="G16" s="34">
        <v>150</v>
      </c>
      <c r="H16" s="109" t="s">
        <v>66</v>
      </c>
      <c r="I16" s="39">
        <v>5</v>
      </c>
      <c r="J16" s="36">
        <v>95</v>
      </c>
      <c r="K16" s="37" t="s">
        <v>72</v>
      </c>
      <c r="L16" s="10"/>
      <c r="M16" s="51">
        <v>90</v>
      </c>
      <c r="N16" s="48" t="s">
        <v>12</v>
      </c>
      <c r="O16" s="49">
        <v>850</v>
      </c>
      <c r="P16" s="106">
        <v>0</v>
      </c>
      <c r="Q16" s="56">
        <v>550</v>
      </c>
      <c r="R16" s="130"/>
      <c r="S16" s="37">
        <f t="shared" si="0"/>
        <v>90</v>
      </c>
      <c r="T16" s="31">
        <f t="shared" si="4"/>
        <v>20400</v>
      </c>
      <c r="U16" s="32">
        <f t="shared" si="2"/>
        <v>5</v>
      </c>
      <c r="V16" s="32">
        <f t="shared" si="3"/>
        <v>95</v>
      </c>
    </row>
    <row r="17" spans="1:22" ht="62" x14ac:dyDescent="0.35">
      <c r="A17" s="6">
        <v>13</v>
      </c>
      <c r="B17" s="114" t="s">
        <v>31</v>
      </c>
      <c r="C17" s="115" t="s">
        <v>35</v>
      </c>
      <c r="D17" s="115" t="s">
        <v>32</v>
      </c>
      <c r="E17" s="115" t="s">
        <v>33</v>
      </c>
      <c r="F17" s="115" t="s">
        <v>9</v>
      </c>
      <c r="G17" s="115">
        <v>200</v>
      </c>
      <c r="H17" s="116" t="s">
        <v>10</v>
      </c>
      <c r="I17" s="117">
        <v>5</v>
      </c>
      <c r="J17" s="118">
        <v>95</v>
      </c>
      <c r="K17" s="119" t="s">
        <v>34</v>
      </c>
      <c r="L17" s="10"/>
      <c r="M17" s="89"/>
      <c r="N17" s="90"/>
      <c r="O17" s="91"/>
      <c r="P17" s="65">
        <v>0</v>
      </c>
      <c r="Q17" s="55"/>
      <c r="R17" s="74"/>
      <c r="S17" s="53">
        <f t="shared" si="0"/>
        <v>200</v>
      </c>
      <c r="T17" s="31">
        <f t="shared" si="4"/>
        <v>0</v>
      </c>
      <c r="U17" s="32">
        <f t="shared" si="2"/>
        <v>5</v>
      </c>
      <c r="V17" s="32">
        <f t="shared" si="3"/>
        <v>95</v>
      </c>
    </row>
    <row r="18" spans="1:22" ht="40.25" customHeight="1" x14ac:dyDescent="0.35">
      <c r="A18" s="6">
        <v>14</v>
      </c>
      <c r="B18" s="33"/>
      <c r="C18" s="34"/>
      <c r="D18" s="34"/>
      <c r="E18" s="34"/>
      <c r="F18" s="34"/>
      <c r="G18" s="34"/>
      <c r="H18" s="35"/>
      <c r="I18" s="39"/>
      <c r="J18" s="36"/>
      <c r="K18" s="37"/>
      <c r="L18" s="10"/>
      <c r="M18" s="51"/>
      <c r="N18" s="48"/>
      <c r="O18" s="49"/>
      <c r="P18" s="106">
        <v>0</v>
      </c>
      <c r="Q18" s="56"/>
      <c r="R18" s="72"/>
      <c r="S18" s="53">
        <f t="shared" si="0"/>
        <v>0</v>
      </c>
      <c r="T18" s="31">
        <f t="shared" si="4"/>
        <v>0</v>
      </c>
      <c r="U18" s="32">
        <f t="shared" si="2"/>
        <v>0</v>
      </c>
      <c r="V18" s="32">
        <f t="shared" si="3"/>
        <v>0</v>
      </c>
    </row>
    <row r="19" spans="1:22" ht="40.25" customHeight="1" x14ac:dyDescent="0.35">
      <c r="A19" s="6">
        <v>15</v>
      </c>
      <c r="B19" s="83"/>
      <c r="C19" s="84"/>
      <c r="D19" s="84"/>
      <c r="E19" s="84"/>
      <c r="F19" s="84"/>
      <c r="G19" s="84"/>
      <c r="H19" s="85"/>
      <c r="I19" s="86"/>
      <c r="J19" s="87"/>
      <c r="K19" s="88"/>
      <c r="L19" s="10"/>
      <c r="M19" s="89"/>
      <c r="N19" s="90"/>
      <c r="O19" s="91"/>
      <c r="P19" s="65">
        <v>0</v>
      </c>
      <c r="Q19" s="55"/>
      <c r="R19" s="73"/>
      <c r="S19" s="53">
        <f t="shared" si="0"/>
        <v>0</v>
      </c>
      <c r="T19" s="31">
        <f t="shared" si="4"/>
        <v>0</v>
      </c>
      <c r="U19" s="32">
        <f t="shared" si="2"/>
        <v>0</v>
      </c>
      <c r="V19" s="32">
        <f t="shared" si="3"/>
        <v>0</v>
      </c>
    </row>
    <row r="20" spans="1:22" ht="40.25" customHeight="1" x14ac:dyDescent="0.35">
      <c r="A20" s="6">
        <v>16</v>
      </c>
      <c r="B20" s="33"/>
      <c r="C20" s="34"/>
      <c r="D20" s="34"/>
      <c r="E20" s="34"/>
      <c r="F20" s="34"/>
      <c r="G20" s="34"/>
      <c r="H20" s="35"/>
      <c r="I20" s="39"/>
      <c r="J20" s="36"/>
      <c r="K20" s="37"/>
      <c r="L20" s="10"/>
      <c r="M20" s="51"/>
      <c r="N20" s="48"/>
      <c r="O20" s="49"/>
      <c r="P20" s="106">
        <v>0</v>
      </c>
      <c r="Q20" s="97"/>
      <c r="R20" s="98"/>
      <c r="S20" s="53">
        <f t="shared" si="0"/>
        <v>0</v>
      </c>
      <c r="T20" s="31">
        <f t="shared" si="4"/>
        <v>0</v>
      </c>
      <c r="U20" s="32">
        <f t="shared" si="2"/>
        <v>0</v>
      </c>
      <c r="V20" s="32">
        <f t="shared" si="3"/>
        <v>0</v>
      </c>
    </row>
    <row r="21" spans="1:22" ht="40.25" customHeight="1" x14ac:dyDescent="0.35">
      <c r="A21" s="6">
        <v>17</v>
      </c>
      <c r="B21" s="40"/>
      <c r="C21" s="41"/>
      <c r="D21" s="41"/>
      <c r="E21" s="41"/>
      <c r="F21" s="41"/>
      <c r="G21" s="41"/>
      <c r="H21" s="42"/>
      <c r="I21" s="43"/>
      <c r="J21" s="44"/>
      <c r="K21" s="45"/>
      <c r="L21" s="10"/>
      <c r="M21" s="89"/>
      <c r="N21" s="90"/>
      <c r="O21" s="91"/>
      <c r="P21" s="65">
        <v>0</v>
      </c>
      <c r="Q21" s="75"/>
      <c r="R21" s="99"/>
      <c r="S21" s="53">
        <f t="shared" si="0"/>
        <v>0</v>
      </c>
      <c r="T21" s="31">
        <f t="shared" si="4"/>
        <v>0</v>
      </c>
      <c r="U21" s="32">
        <f t="shared" si="2"/>
        <v>0</v>
      </c>
      <c r="V21" s="32">
        <f t="shared" si="3"/>
        <v>0</v>
      </c>
    </row>
    <row r="22" spans="1:22" ht="40.25" customHeight="1" x14ac:dyDescent="0.35">
      <c r="A22" s="6">
        <v>18</v>
      </c>
      <c r="B22" s="33"/>
      <c r="C22" s="34"/>
      <c r="D22" s="34"/>
      <c r="E22" s="34"/>
      <c r="F22" s="34"/>
      <c r="G22" s="34"/>
      <c r="H22" s="35"/>
      <c r="I22" s="39"/>
      <c r="J22" s="36"/>
      <c r="K22" s="37"/>
      <c r="L22" s="10"/>
      <c r="M22" s="51"/>
      <c r="N22" s="48"/>
      <c r="O22" s="49"/>
      <c r="P22" s="106">
        <v>0</v>
      </c>
      <c r="Q22" s="76"/>
      <c r="R22" s="100"/>
      <c r="S22" s="53">
        <f t="shared" si="0"/>
        <v>0</v>
      </c>
      <c r="T22" s="31">
        <f t="shared" si="4"/>
        <v>0</v>
      </c>
      <c r="U22" s="32">
        <f t="shared" si="2"/>
        <v>0</v>
      </c>
      <c r="V22" s="32">
        <f t="shared" si="3"/>
        <v>0</v>
      </c>
    </row>
    <row r="23" spans="1:22" ht="40.25" customHeight="1" x14ac:dyDescent="0.35">
      <c r="A23" s="6">
        <v>19</v>
      </c>
      <c r="B23" s="40"/>
      <c r="C23" s="41"/>
      <c r="D23" s="41"/>
      <c r="E23" s="41"/>
      <c r="F23" s="41"/>
      <c r="G23" s="41"/>
      <c r="H23" s="42"/>
      <c r="I23" s="43"/>
      <c r="J23" s="44"/>
      <c r="K23" s="45"/>
      <c r="L23" s="10"/>
      <c r="M23" s="89"/>
      <c r="N23" s="90"/>
      <c r="O23" s="91"/>
      <c r="P23" s="65">
        <v>0</v>
      </c>
      <c r="Q23" s="55"/>
      <c r="R23" s="73"/>
      <c r="S23" s="53">
        <f t="shared" ref="S23:S31" si="5">IF(ISBLANK(M23),G23,M23)</f>
        <v>0</v>
      </c>
      <c r="T23" s="31">
        <f t="shared" ref="T23:T31" si="6">24*O23+P23</f>
        <v>0</v>
      </c>
      <c r="U23" s="32">
        <f t="shared" ref="U23:U31" si="7">I23</f>
        <v>0</v>
      </c>
      <c r="V23" s="32">
        <f t="shared" ref="V23:V31" si="8">J23</f>
        <v>0</v>
      </c>
    </row>
    <row r="24" spans="1:22" ht="40.25" customHeight="1" x14ac:dyDescent="0.35">
      <c r="A24" s="6">
        <v>20</v>
      </c>
      <c r="B24" s="33"/>
      <c r="C24" s="34"/>
      <c r="D24" s="34"/>
      <c r="E24" s="34"/>
      <c r="F24" s="34"/>
      <c r="G24" s="34"/>
      <c r="H24" s="35"/>
      <c r="I24" s="39"/>
      <c r="J24" s="36"/>
      <c r="K24" s="37"/>
      <c r="L24" s="10"/>
      <c r="M24" s="51"/>
      <c r="N24" s="48"/>
      <c r="O24" s="49"/>
      <c r="P24" s="106">
        <v>0</v>
      </c>
      <c r="Q24" s="56"/>
      <c r="R24" s="50"/>
      <c r="S24" s="54">
        <f t="shared" si="5"/>
        <v>0</v>
      </c>
      <c r="T24" s="31">
        <f t="shared" si="6"/>
        <v>0</v>
      </c>
      <c r="U24" s="32">
        <f t="shared" si="7"/>
        <v>0</v>
      </c>
      <c r="V24" s="32">
        <f t="shared" si="8"/>
        <v>0</v>
      </c>
    </row>
    <row r="25" spans="1:22" ht="40.25" customHeight="1" x14ac:dyDescent="0.35">
      <c r="A25" s="6">
        <v>21</v>
      </c>
      <c r="B25" s="40"/>
      <c r="C25" s="41"/>
      <c r="D25" s="41"/>
      <c r="E25" s="41"/>
      <c r="F25" s="41"/>
      <c r="G25" s="41"/>
      <c r="H25" s="42"/>
      <c r="I25" s="43"/>
      <c r="J25" s="44"/>
      <c r="K25" s="45"/>
      <c r="L25" s="10"/>
      <c r="M25" s="89"/>
      <c r="N25" s="90"/>
      <c r="O25" s="91"/>
      <c r="P25" s="65">
        <v>0</v>
      </c>
      <c r="Q25" s="55"/>
      <c r="R25" s="73"/>
      <c r="S25" s="53">
        <f t="shared" si="5"/>
        <v>0</v>
      </c>
      <c r="T25" s="31">
        <f t="shared" si="6"/>
        <v>0</v>
      </c>
      <c r="U25" s="32">
        <f t="shared" si="7"/>
        <v>0</v>
      </c>
      <c r="V25" s="32">
        <f t="shared" si="8"/>
        <v>0</v>
      </c>
    </row>
    <row r="26" spans="1:22" ht="40.25" customHeight="1" x14ac:dyDescent="0.35">
      <c r="A26" s="6">
        <v>22</v>
      </c>
      <c r="B26" s="33"/>
      <c r="C26" s="34"/>
      <c r="D26" s="34"/>
      <c r="E26" s="34"/>
      <c r="F26" s="34"/>
      <c r="G26" s="34"/>
      <c r="H26" s="35"/>
      <c r="I26" s="39"/>
      <c r="J26" s="36"/>
      <c r="K26" s="37"/>
      <c r="L26" s="10"/>
      <c r="M26" s="51"/>
      <c r="N26" s="48"/>
      <c r="O26" s="49"/>
      <c r="P26" s="106">
        <v>0</v>
      </c>
      <c r="Q26" s="56"/>
      <c r="R26" s="72"/>
      <c r="S26" s="53">
        <f t="shared" si="5"/>
        <v>0</v>
      </c>
      <c r="T26" s="31">
        <f t="shared" si="6"/>
        <v>0</v>
      </c>
      <c r="U26" s="32">
        <f t="shared" si="7"/>
        <v>0</v>
      </c>
      <c r="V26" s="32">
        <f t="shared" si="8"/>
        <v>0</v>
      </c>
    </row>
    <row r="27" spans="1:22" ht="40.25" customHeight="1" x14ac:dyDescent="0.35">
      <c r="A27" s="6">
        <v>23</v>
      </c>
      <c r="B27" s="83"/>
      <c r="C27" s="84"/>
      <c r="D27" s="84"/>
      <c r="E27" s="84"/>
      <c r="F27" s="84"/>
      <c r="G27" s="84"/>
      <c r="H27" s="85"/>
      <c r="I27" s="86"/>
      <c r="J27" s="87"/>
      <c r="K27" s="88"/>
      <c r="L27" s="52"/>
      <c r="M27" s="89"/>
      <c r="N27" s="90"/>
      <c r="O27" s="91"/>
      <c r="P27" s="65">
        <v>0</v>
      </c>
      <c r="Q27" s="101"/>
      <c r="R27" s="73"/>
      <c r="S27" s="53">
        <f t="shared" si="5"/>
        <v>0</v>
      </c>
      <c r="T27" s="31">
        <f t="shared" si="6"/>
        <v>0</v>
      </c>
      <c r="U27" s="32">
        <f t="shared" si="7"/>
        <v>0</v>
      </c>
      <c r="V27" s="32">
        <f t="shared" si="8"/>
        <v>0</v>
      </c>
    </row>
    <row r="28" spans="1:22" ht="40.25" customHeight="1" x14ac:dyDescent="0.35">
      <c r="A28" s="6">
        <v>24</v>
      </c>
      <c r="B28" s="33"/>
      <c r="C28" s="34"/>
      <c r="D28" s="34"/>
      <c r="E28" s="34"/>
      <c r="F28" s="34"/>
      <c r="G28" s="34"/>
      <c r="H28" s="35"/>
      <c r="I28" s="39"/>
      <c r="J28" s="36"/>
      <c r="K28" s="37"/>
      <c r="L28" s="52"/>
      <c r="M28" s="51"/>
      <c r="N28" s="48"/>
      <c r="O28" s="49"/>
      <c r="P28" s="106">
        <v>0</v>
      </c>
      <c r="Q28" s="77"/>
      <c r="R28" s="72"/>
      <c r="S28" s="53">
        <f t="shared" si="5"/>
        <v>0</v>
      </c>
      <c r="T28" s="31">
        <f t="shared" si="6"/>
        <v>0</v>
      </c>
      <c r="U28" s="32">
        <f t="shared" si="7"/>
        <v>0</v>
      </c>
      <c r="V28" s="32">
        <f t="shared" si="8"/>
        <v>0</v>
      </c>
    </row>
    <row r="29" spans="1:22" ht="40.25" customHeight="1" x14ac:dyDescent="0.35">
      <c r="A29" s="6">
        <v>25</v>
      </c>
      <c r="B29" s="92"/>
      <c r="C29" s="93"/>
      <c r="D29" s="84"/>
      <c r="E29" s="93"/>
      <c r="F29" s="93"/>
      <c r="G29" s="93"/>
      <c r="H29" s="94"/>
      <c r="I29" s="95"/>
      <c r="J29" s="96"/>
      <c r="K29" s="88"/>
      <c r="L29" s="52"/>
      <c r="M29" s="89"/>
      <c r="N29" s="90"/>
      <c r="O29" s="91"/>
      <c r="P29" s="65">
        <v>0</v>
      </c>
      <c r="Q29" s="102"/>
      <c r="R29" s="73"/>
      <c r="S29" s="53">
        <f t="shared" si="5"/>
        <v>0</v>
      </c>
      <c r="T29" s="31">
        <f t="shared" si="6"/>
        <v>0</v>
      </c>
      <c r="U29" s="32">
        <f t="shared" si="7"/>
        <v>0</v>
      </c>
      <c r="V29" s="32">
        <f t="shared" si="8"/>
        <v>0</v>
      </c>
    </row>
    <row r="30" spans="1:22" ht="40.25" customHeight="1" x14ac:dyDescent="0.35">
      <c r="A30" s="6">
        <v>26</v>
      </c>
      <c r="B30" s="33"/>
      <c r="C30" s="34"/>
      <c r="D30" s="34"/>
      <c r="E30" s="34"/>
      <c r="F30" s="34"/>
      <c r="G30" s="34"/>
      <c r="H30" s="35"/>
      <c r="I30" s="39"/>
      <c r="J30" s="36"/>
      <c r="K30" s="37"/>
      <c r="L30" s="52"/>
      <c r="M30" s="51"/>
      <c r="N30" s="48"/>
      <c r="O30" s="49"/>
      <c r="P30" s="106">
        <v>0</v>
      </c>
      <c r="Q30" s="103"/>
      <c r="R30" s="72"/>
      <c r="S30" s="53">
        <f t="shared" si="5"/>
        <v>0</v>
      </c>
      <c r="T30" s="31">
        <f t="shared" si="6"/>
        <v>0</v>
      </c>
      <c r="U30" s="32">
        <f t="shared" si="7"/>
        <v>0</v>
      </c>
      <c r="V30" s="32">
        <f t="shared" si="8"/>
        <v>0</v>
      </c>
    </row>
    <row r="31" spans="1:22" ht="40.25" customHeight="1" x14ac:dyDescent="0.35">
      <c r="A31" s="6">
        <v>27</v>
      </c>
      <c r="B31" s="83"/>
      <c r="C31" s="84"/>
      <c r="D31" s="84"/>
      <c r="E31" s="84"/>
      <c r="F31" s="84"/>
      <c r="G31" s="84"/>
      <c r="H31" s="85"/>
      <c r="I31" s="86"/>
      <c r="J31" s="87"/>
      <c r="K31" s="88"/>
      <c r="L31" s="52"/>
      <c r="M31" s="89"/>
      <c r="N31" s="90"/>
      <c r="O31" s="91"/>
      <c r="P31" s="65">
        <v>0</v>
      </c>
      <c r="Q31" s="102"/>
      <c r="R31" s="73"/>
      <c r="S31" s="53">
        <f t="shared" si="5"/>
        <v>0</v>
      </c>
      <c r="T31" s="31">
        <f t="shared" si="6"/>
        <v>0</v>
      </c>
      <c r="U31" s="32">
        <f t="shared" si="7"/>
        <v>0</v>
      </c>
      <c r="V31" s="32">
        <f t="shared" si="8"/>
        <v>0</v>
      </c>
    </row>
    <row r="32" spans="1:22" ht="40.25" customHeight="1" x14ac:dyDescent="0.35">
      <c r="A32" s="6">
        <v>28</v>
      </c>
      <c r="B32" s="33"/>
      <c r="C32" s="34"/>
      <c r="D32" s="34"/>
      <c r="E32" s="34"/>
      <c r="F32" s="34"/>
      <c r="G32" s="34"/>
      <c r="H32" s="35"/>
      <c r="I32" s="39"/>
      <c r="J32" s="36"/>
      <c r="K32" s="37"/>
      <c r="L32" s="79"/>
      <c r="M32" s="51"/>
      <c r="N32" s="48"/>
      <c r="O32" s="49"/>
      <c r="P32" s="106">
        <v>0</v>
      </c>
      <c r="Q32" s="103"/>
      <c r="R32" s="80"/>
      <c r="S32" s="53">
        <f t="shared" ref="S32" si="9">IF(ISBLANK(M32),G32,M32)</f>
        <v>0</v>
      </c>
      <c r="T32" s="31">
        <f t="shared" ref="T32" si="10">24*O32+P32</f>
        <v>0</v>
      </c>
      <c r="U32" s="32">
        <f t="shared" ref="U32" si="11">I32</f>
        <v>0</v>
      </c>
      <c r="V32" s="32">
        <f t="shared" ref="V32" si="12">J32</f>
        <v>0</v>
      </c>
    </row>
    <row r="33" spans="1:22" ht="40.25" customHeight="1" x14ac:dyDescent="0.35">
      <c r="A33" s="6">
        <v>29</v>
      </c>
      <c r="B33" s="40"/>
      <c r="C33" s="41"/>
      <c r="D33" s="41"/>
      <c r="E33" s="41"/>
      <c r="F33" s="41"/>
      <c r="G33" s="41"/>
      <c r="H33" s="42"/>
      <c r="I33" s="40"/>
      <c r="J33" s="44"/>
      <c r="K33" s="45"/>
      <c r="L33" s="10"/>
      <c r="M33" s="63"/>
      <c r="N33" s="64"/>
      <c r="O33" s="65"/>
      <c r="P33" s="65">
        <v>0</v>
      </c>
      <c r="Q33" s="81"/>
      <c r="R33" s="71"/>
      <c r="S33" s="53">
        <f t="shared" ref="S33" si="13">IF(ISBLANK(M33),G33,M33)</f>
        <v>0</v>
      </c>
      <c r="T33" s="31">
        <f t="shared" ref="T33" si="14">24*O33+P33</f>
        <v>0</v>
      </c>
      <c r="U33" s="32">
        <f t="shared" ref="U33" si="15">I33</f>
        <v>0</v>
      </c>
      <c r="V33" s="32">
        <f t="shared" ref="V33" si="16">J33</f>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3">
    <cfRule type="expression" dxfId="0" priority="271">
      <formula>M5&gt;G5</formula>
    </cfRule>
    <cfRule type="expression" priority="27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70E752-A7DC-48FA-A41B-E35C0FA88C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9E49FE-9416-4676-B064-C268637C74C7}">
  <ds:schemaRefs>
    <ds:schemaRef ds:uri="http://schemas.microsoft.com/sharepoint/v3"/>
    <ds:schemaRef ds:uri="http://purl.org/dc/terms/"/>
    <ds:schemaRef ds:uri="http://schemas.microsoft.com/office/2006/documentManagement/types"/>
    <ds:schemaRef ds:uri="7d544bdc-a7fa-4516-973e-3ad2926cbdd1"/>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2D1C712-5AA8-4751-95FE-0FF39DC48F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Crofton, Josh</cp:lastModifiedBy>
  <cp:lastPrinted>2019-03-13T19:29:04Z</cp:lastPrinted>
  <dcterms:created xsi:type="dcterms:W3CDTF">2017-01-24T17:19:42Z</dcterms:created>
  <dcterms:modified xsi:type="dcterms:W3CDTF">2020-08-27T17:12:43Z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514f96b8-880e-4fd0-8fa5-1ea47990c0dd</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