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oy.isbell\Documents\Accounts\Hunter Account Deck\State of WA\N21-RFQ-006\"/>
    </mc:Choice>
  </mc:AlternateContent>
  <bookViews>
    <workbookView xWindow="0" yWindow="0" windowWidth="28800" windowHeight="123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</workbook>
</file>

<file path=xl/calcChain.xml><?xml version="1.0" encoding="utf-8"?>
<calcChain xmlns="http://schemas.openxmlformats.org/spreadsheetml/2006/main">
  <c r="V15" i="4" l="1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<sst xmlns="http://schemas.openxmlformats.org/spreadsheetml/2006/main" count="107" uniqueCount="73">
  <si>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</si>
  <si>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</si>
  <si>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</si>
  <si>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</si>
  <si>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</si>
  <si>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</si>
  <si>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</si>
  <si>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</si>
  <si>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</si>
  <si>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</si>
  <si>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</si>
  <si>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</si>
  <si>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</si>
  <si>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</si>
  <si>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</si>
  <si>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</si>
  <si>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</si>
  <si>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</si>
  <si>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</si>
  <si>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</si>
  <si>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</si>
  <si>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</si>
  <si>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</si>
  <si>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</si>
  <si>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</si>
  <si>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</si>
  <si>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</si>
  <si>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</si>
  <si>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</si>
  <si>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</si>
  <si>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</si>
  <si>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DOLC0618 </t>
  </si>
  <si>
    <t>Hwy 99 Auto Licensing                       (Ace Hardware)                                   13009 NE Hwy 99                         Vancouver, WA 98686-2727</t>
  </si>
  <si>
    <t>DOL Office contact - Sheila Damis (SDamis@vfs.dol.wa.gov) or Kathlynn Shaner 360-254-6226.</t>
  </si>
  <si>
    <t>Install extended hand off per attached site map</t>
  </si>
  <si>
    <t>DCYF2703</t>
  </si>
  <si>
    <t>Michael Sanchez 360.522.3728 Michael.Sanchez Site Contact: Tony Garrett 360.628.7028 tony.garrett@dcyf.wa.gov</t>
  </si>
  <si>
    <t>Per Site Map Telco Room</t>
  </si>
  <si>
    <t>100M</t>
  </si>
  <si>
    <t>Site contact: Vicki Meyer              360-397-2240 
Owner contact:Clark County Facilities Mgt at 564-397-2282</t>
  </si>
  <si>
    <t>DOLC0601</t>
  </si>
  <si>
    <t>DOLC3251</t>
  </si>
  <si>
    <t xml:space="preserve">DOLT1101 </t>
  </si>
  <si>
    <t>414 E Lewis Pl                                           Pasco, WA 99301</t>
  </si>
  <si>
    <t>Steve Henderson
360-489-5012 StHenderso@dol.wa.gov
Building Contact:John Rico              509-528-7111</t>
  </si>
  <si>
    <t>Install extended hand off per attached site mapp</t>
  </si>
  <si>
    <t>N/A</t>
  </si>
  <si>
    <t>6010 Main St                        Lakewood, WA  98499-5027</t>
  </si>
  <si>
    <t>Site Contact: Shanai Peirce        509-290-5527 SPeirce@vfs.dol.wa.gov
Owner contact:Black Realty Management - 801 W. Riverside Ave Ste 300, Spokane, WA  99201 509-623-1000</t>
  </si>
  <si>
    <t>Clark County auditor office           1408 Franklin St,                 Vancouver, WA 98666-2879</t>
  </si>
  <si>
    <t>Market St Auto Licensing              4011 N. Market St                  Spokane, WA  99207-5825</t>
  </si>
  <si>
    <t>Evaluation  Model for Solicitation Number N20-RFQ-006</t>
  </si>
  <si>
    <t>PE-WEN0403/CNTY0401/DOLC0401</t>
  </si>
  <si>
    <t>Chelan County Data Center
350 Orondo Ave 
Wenatchee, WA 98801-2876</t>
  </si>
  <si>
    <t xml:space="preserve">
Fred Hart 509-667-6607 fred.hart@co.chelan.wa.us</t>
  </si>
  <si>
    <t>Install extended Handoff  near State IGN router per LCON Direction</t>
  </si>
  <si>
    <t>NO</t>
  </si>
  <si>
    <t>VE-WEN0403/CNTY0401/DOLC0401</t>
  </si>
  <si>
    <t>Install extended Handoffs  near State IGN router per LCON Direction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</si>
  <si>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</si>
  <si>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DOCSPO7</t>
  </si>
  <si>
    <t>Greater Spokane COPS
1403 W 3rd Ave. 
Suite B
Spokane, WA  99201-7023</t>
  </si>
  <si>
    <t>James (JP) Devaney
509-867-5901
jpdevaney@doc1.wa.gov</t>
  </si>
  <si>
    <t>Comm room in basement.  Requires IT escort to access</t>
  </si>
  <si>
    <t>Customer would like existing conduit pathways to be used.</t>
  </si>
  <si>
    <t>LCBTUMENF</t>
  </si>
  <si>
    <t>9240 Blue Mountain Ln SW
Suite A
Tumwater, WA  98512-7686</t>
  </si>
  <si>
    <t>Patrick McMillen
360-480-4671
patrick.mcmillen@lcb.wa.gov</t>
  </si>
  <si>
    <t>Work with LCON for Ethernet handoff location</t>
  </si>
  <si>
    <t xml:space="preserve">DOLC1714 </t>
  </si>
  <si>
    <t>Siler Licensing
630 SW 153rd St Suite 104, 
Burien, WA 98166-2260</t>
  </si>
  <si>
    <t xml:space="preserve">DOL Network Support
360-664-4904 DLISNetTelSup@dol.wa.gov
Office Contact
Lisa Muller or Kathy Olsen
206-243-8222 license@siler.comcastbiz.net </t>
  </si>
  <si>
    <t>Install extended Hand off per attached site map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</si>
</sst>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42" xfId="45" applyBorder="1" applyAlignment="1">
      <alignment vertical="top" wrapText="1"/>
    </xf>
    <xf numFmtId="7" fontId="2" fillId="2" borderId="5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C7" zoomScale="80" zoomScaleNormal="80" workbookViewId="0">
      <selection activeCell="C15" sqref="C15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16.5" thickBot="1" x14ac:dyDescent="0.3">
      <c r="A1" s="133" t="s">
        <v>51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4" t="s">
        <v>30</v>
      </c>
      <c r="N2" s="135"/>
      <c r="O2" s="135"/>
      <c r="P2" s="135"/>
      <c r="Q2" s="79"/>
      <c r="R2" s="83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40" t="s">
        <v>15</v>
      </c>
      <c r="J3" s="141"/>
      <c r="K3" s="15"/>
      <c r="L3" s="16"/>
      <c r="M3" s="136"/>
      <c r="N3" s="137"/>
      <c r="O3" s="137"/>
      <c r="P3" s="137"/>
      <c r="Q3" s="138" t="s">
        <v>28</v>
      </c>
      <c r="R3" s="139"/>
      <c r="S3" s="142" t="s">
        <v>21</v>
      </c>
      <c r="T3" s="142"/>
      <c r="U3" s="142"/>
      <c r="V3" s="142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63" x14ac:dyDescent="0.25">
      <c r="A6" s="6">
        <v>2</v>
      </c>
      <c r="B6" s="105" t="s">
        <v>31</v>
      </c>
      <c r="C6" s="106" t="s">
        <v>32</v>
      </c>
      <c r="D6" s="106" t="s">
        <v>33</v>
      </c>
      <c r="E6" s="106" t="s">
        <v>34</v>
      </c>
      <c r="F6" s="106" t="s">
        <v>9</v>
      </c>
      <c r="G6" s="106">
        <v>150</v>
      </c>
      <c r="H6" s="107" t="s">
        <v>10</v>
      </c>
      <c r="I6" s="108">
        <v>5</v>
      </c>
      <c r="J6" s="109">
        <v>95</v>
      </c>
      <c r="K6" s="110"/>
      <c r="L6" s="10"/>
      <c r="M6" s="124">
        <v>150</v>
      </c>
      <c r="N6" s="125" t="s">
        <v>12</v>
      </c>
      <c r="O6" s="104">
        <v>345</v>
      </c>
      <c r="P6" s="130">
        <v>0</v>
      </c>
      <c r="Q6" s="128">
        <v>600</v>
      </c>
      <c r="R6" s="131">
        <v>1500</v>
      </c>
      <c r="S6" s="53">
        <f t="shared" si="0"/>
        <v>150</v>
      </c>
      <c r="T6" s="31">
        <f t="shared" ref="T6:T22" si="4">24*O6+P6</f>
        <v>8280</v>
      </c>
      <c r="U6" s="32">
        <f t="shared" si="2"/>
        <v>5</v>
      </c>
      <c r="V6" s="32">
        <f t="shared" si="3"/>
        <v>95</v>
      </c>
    </row>
    <row r="7" spans="1:22" ht="63" x14ac:dyDescent="0.25">
      <c r="A7" s="6">
        <v>3</v>
      </c>
      <c r="B7" s="111" t="s">
        <v>35</v>
      </c>
      <c r="C7" s="112" t="s">
        <v>47</v>
      </c>
      <c r="D7" s="112" t="s">
        <v>36</v>
      </c>
      <c r="E7" s="112" t="s">
        <v>37</v>
      </c>
      <c r="F7" s="113" t="s">
        <v>9</v>
      </c>
      <c r="G7" s="113">
        <v>150</v>
      </c>
      <c r="H7" s="114" t="s">
        <v>38</v>
      </c>
      <c r="I7" s="115">
        <v>5</v>
      </c>
      <c r="J7" s="116">
        <v>95</v>
      </c>
      <c r="K7" s="117"/>
      <c r="L7" s="10"/>
      <c r="M7" s="63">
        <v>150</v>
      </c>
      <c r="N7" s="64" t="s">
        <v>12</v>
      </c>
      <c r="O7" s="65">
        <v>1365</v>
      </c>
      <c r="P7" s="65">
        <v>0</v>
      </c>
      <c r="Q7" s="132" t="s">
        <v>46</v>
      </c>
      <c r="R7" s="71">
        <v>2300</v>
      </c>
      <c r="S7" s="54">
        <f t="shared" si="0"/>
        <v>150</v>
      </c>
      <c r="T7" s="31">
        <f t="shared" si="4"/>
        <v>32760</v>
      </c>
      <c r="U7" s="32">
        <f t="shared" si="2"/>
        <v>5</v>
      </c>
      <c r="V7" s="32">
        <f t="shared" si="3"/>
        <v>95</v>
      </c>
    </row>
    <row r="8" spans="1:22" ht="63" x14ac:dyDescent="0.25">
      <c r="A8" s="6">
        <v>4</v>
      </c>
      <c r="B8" s="33" t="s">
        <v>40</v>
      </c>
      <c r="C8" s="34" t="s">
        <v>49</v>
      </c>
      <c r="D8" s="34" t="s">
        <v>39</v>
      </c>
      <c r="E8" s="34" t="s">
        <v>34</v>
      </c>
      <c r="F8" s="34" t="s">
        <v>9</v>
      </c>
      <c r="G8" s="34">
        <v>150</v>
      </c>
      <c r="H8" s="35" t="s">
        <v>10</v>
      </c>
      <c r="I8" s="39">
        <v>5</v>
      </c>
      <c r="J8" s="36">
        <v>95</v>
      </c>
      <c r="K8" s="37"/>
      <c r="L8" s="10"/>
      <c r="M8" s="51">
        <v>150</v>
      </c>
      <c r="N8" s="48" t="s">
        <v>12</v>
      </c>
      <c r="O8" s="49">
        <v>555</v>
      </c>
      <c r="P8" s="130">
        <v>0</v>
      </c>
      <c r="Q8" s="56">
        <v>850</v>
      </c>
      <c r="R8" s="72">
        <v>1600</v>
      </c>
      <c r="S8" s="53">
        <f t="shared" si="0"/>
        <v>150</v>
      </c>
      <c r="T8" s="31">
        <f t="shared" si="4"/>
        <v>13320</v>
      </c>
      <c r="U8" s="32">
        <f t="shared" si="2"/>
        <v>5</v>
      </c>
      <c r="V8" s="32">
        <f t="shared" si="3"/>
        <v>95</v>
      </c>
    </row>
    <row r="9" spans="1:22" ht="110.25" x14ac:dyDescent="0.25">
      <c r="A9" s="6">
        <v>5</v>
      </c>
      <c r="B9" s="111" t="s">
        <v>41</v>
      </c>
      <c r="C9" s="112" t="s">
        <v>50</v>
      </c>
      <c r="D9" s="112" t="s">
        <v>48</v>
      </c>
      <c r="E9" s="112" t="s">
        <v>34</v>
      </c>
      <c r="F9" s="113" t="s">
        <v>9</v>
      </c>
      <c r="G9" s="113">
        <v>150</v>
      </c>
      <c r="H9" s="114" t="s">
        <v>10</v>
      </c>
      <c r="I9" s="115">
        <v>5</v>
      </c>
      <c r="J9" s="116">
        <v>95</v>
      </c>
      <c r="K9" s="117"/>
      <c r="L9" s="10"/>
      <c r="M9" s="90">
        <v>150</v>
      </c>
      <c r="N9" s="91" t="s">
        <v>12</v>
      </c>
      <c r="O9" s="92">
        <v>555</v>
      </c>
      <c r="P9" s="65">
        <v>0</v>
      </c>
      <c r="Q9" s="55">
        <v>850</v>
      </c>
      <c r="R9" s="73">
        <v>1600</v>
      </c>
      <c r="S9" s="53">
        <f t="shared" si="0"/>
        <v>150</v>
      </c>
      <c r="T9" s="31">
        <f t="shared" si="4"/>
        <v>13320</v>
      </c>
      <c r="U9" s="32">
        <f t="shared" si="2"/>
        <v>5</v>
      </c>
      <c r="V9" s="32">
        <f t="shared" si="3"/>
        <v>95</v>
      </c>
    </row>
    <row r="10" spans="1:22" ht="78.75" x14ac:dyDescent="0.25">
      <c r="A10" s="6">
        <v>6</v>
      </c>
      <c r="B10" s="126" t="s">
        <v>42</v>
      </c>
      <c r="C10" s="127" t="s">
        <v>43</v>
      </c>
      <c r="D10" s="127" t="s">
        <v>44</v>
      </c>
      <c r="E10" s="127" t="s">
        <v>45</v>
      </c>
      <c r="F10" s="106" t="s">
        <v>9</v>
      </c>
      <c r="G10" s="106">
        <v>150</v>
      </c>
      <c r="H10" s="107" t="s">
        <v>10</v>
      </c>
      <c r="I10" s="108">
        <v>5</v>
      </c>
      <c r="J10" s="109">
        <v>95</v>
      </c>
      <c r="K10" s="110"/>
      <c r="L10" s="10"/>
      <c r="M10" s="51"/>
      <c r="N10" s="48"/>
      <c r="O10" s="49"/>
      <c r="P10" s="130">
        <v>0</v>
      </c>
      <c r="Q10" s="128"/>
      <c r="R10" s="72"/>
      <c r="S10" s="53">
        <f t="shared" si="0"/>
        <v>150</v>
      </c>
      <c r="T10" s="31">
        <f t="shared" si="4"/>
        <v>0</v>
      </c>
      <c r="U10" s="32">
        <f t="shared" si="2"/>
        <v>5</v>
      </c>
      <c r="V10" s="32">
        <f t="shared" si="3"/>
        <v>95</v>
      </c>
    </row>
    <row r="11" spans="1:22" ht="47.25" x14ac:dyDescent="0.25">
      <c r="A11" s="6">
        <v>7</v>
      </c>
      <c r="B11" s="118" t="s">
        <v>52</v>
      </c>
      <c r="C11" s="119" t="s">
        <v>53</v>
      </c>
      <c r="D11" s="119" t="s">
        <v>54</v>
      </c>
      <c r="E11" s="119" t="s">
        <v>55</v>
      </c>
      <c r="F11" s="119" t="s">
        <v>56</v>
      </c>
      <c r="G11" s="119">
        <v>150</v>
      </c>
      <c r="H11" s="120" t="s">
        <v>38</v>
      </c>
      <c r="I11" s="121">
        <v>5</v>
      </c>
      <c r="J11" s="122">
        <v>95</v>
      </c>
      <c r="K11" s="123"/>
      <c r="L11" s="10"/>
      <c r="M11" s="90">
        <v>150</v>
      </c>
      <c r="N11" s="91" t="s">
        <v>12</v>
      </c>
      <c r="O11" s="92">
        <v>1355</v>
      </c>
      <c r="P11" s="65">
        <v>0</v>
      </c>
      <c r="Q11" s="74" t="s">
        <v>46</v>
      </c>
      <c r="R11" s="73">
        <v>2050</v>
      </c>
      <c r="S11" s="53">
        <f t="shared" ref="S11:S15" si="5">IF(ISBLANK(M11),G11,M11)</f>
        <v>150</v>
      </c>
      <c r="T11" s="31">
        <f t="shared" ref="T11:T15" si="6">24*O11+P11</f>
        <v>32520</v>
      </c>
      <c r="U11" s="32">
        <f t="shared" ref="U11:U15" si="7">I11</f>
        <v>5</v>
      </c>
      <c r="V11" s="32">
        <f t="shared" ref="V11:V15" si="8">J11</f>
        <v>95</v>
      </c>
    </row>
    <row r="12" spans="1:22" ht="204.75" x14ac:dyDescent="0.25">
      <c r="A12" s="6">
        <v>8</v>
      </c>
      <c r="B12" s="33" t="s">
        <v>57</v>
      </c>
      <c r="C12" s="34" t="s">
        <v>53</v>
      </c>
      <c r="D12" s="34" t="s">
        <v>54</v>
      </c>
      <c r="E12" s="34" t="s">
        <v>58</v>
      </c>
      <c r="F12" s="34" t="s">
        <v>56</v>
      </c>
      <c r="G12" s="34">
        <v>150</v>
      </c>
      <c r="H12" s="35" t="s">
        <v>38</v>
      </c>
      <c r="I12" s="39">
        <v>5</v>
      </c>
      <c r="J12" s="36">
        <v>95</v>
      </c>
      <c r="K12" s="37" t="s">
        <v>59</v>
      </c>
      <c r="L12" s="10"/>
      <c r="M12" s="51">
        <v>150</v>
      </c>
      <c r="N12" s="48" t="s">
        <v>12</v>
      </c>
      <c r="O12" s="49">
        <v>1360</v>
      </c>
      <c r="P12" s="130">
        <v>0</v>
      </c>
      <c r="Q12" s="56" t="s">
        <v>46</v>
      </c>
      <c r="R12" s="72">
        <v>2050</v>
      </c>
      <c r="S12" s="53">
        <f t="shared" si="5"/>
        <v>150</v>
      </c>
      <c r="T12" s="31">
        <f t="shared" si="6"/>
        <v>32640</v>
      </c>
      <c r="U12" s="32">
        <f t="shared" si="7"/>
        <v>5</v>
      </c>
      <c r="V12" s="32">
        <f t="shared" si="8"/>
        <v>95</v>
      </c>
    </row>
    <row r="13" spans="1:22" ht="63" x14ac:dyDescent="0.25">
      <c r="A13" s="6">
        <v>9</v>
      </c>
      <c r="B13" s="84" t="s">
        <v>60</v>
      </c>
      <c r="C13" s="85" t="s">
        <v>61</v>
      </c>
      <c r="D13" s="85" t="s">
        <v>62</v>
      </c>
      <c r="E13" s="85" t="s">
        <v>63</v>
      </c>
      <c r="F13" s="85" t="s">
        <v>9</v>
      </c>
      <c r="G13" s="85">
        <v>150</v>
      </c>
      <c r="H13" s="86" t="s">
        <v>10</v>
      </c>
      <c r="I13" s="87">
        <v>5</v>
      </c>
      <c r="J13" s="88">
        <v>95</v>
      </c>
      <c r="K13" s="89" t="s">
        <v>64</v>
      </c>
      <c r="L13" s="10"/>
      <c r="M13" s="90"/>
      <c r="N13" s="91"/>
      <c r="O13" s="92"/>
      <c r="P13" s="65">
        <v>0</v>
      </c>
      <c r="Q13" s="55"/>
      <c r="R13" s="73"/>
      <c r="S13" s="53">
        <f t="shared" si="5"/>
        <v>150</v>
      </c>
      <c r="T13" s="31">
        <f t="shared" si="6"/>
        <v>0</v>
      </c>
      <c r="U13" s="32">
        <f t="shared" si="7"/>
        <v>5</v>
      </c>
      <c r="V13" s="32">
        <f t="shared" si="8"/>
        <v>95</v>
      </c>
    </row>
    <row r="14" spans="1:22" ht="47.25" x14ac:dyDescent="0.25">
      <c r="A14" s="6">
        <v>10</v>
      </c>
      <c r="B14" s="33" t="s">
        <v>65</v>
      </c>
      <c r="C14" s="34" t="s">
        <v>66</v>
      </c>
      <c r="D14" s="34" t="s">
        <v>67</v>
      </c>
      <c r="E14" s="34" t="s">
        <v>68</v>
      </c>
      <c r="F14" s="34" t="s">
        <v>56</v>
      </c>
      <c r="G14" s="34">
        <v>250</v>
      </c>
      <c r="H14" s="35" t="s">
        <v>38</v>
      </c>
      <c r="I14" s="39">
        <v>5</v>
      </c>
      <c r="J14" s="36">
        <v>95</v>
      </c>
      <c r="K14" s="37"/>
      <c r="L14" s="10"/>
      <c r="M14" s="51">
        <v>250</v>
      </c>
      <c r="N14" s="48" t="s">
        <v>12</v>
      </c>
      <c r="O14" s="49">
        <v>1365</v>
      </c>
      <c r="P14" s="130">
        <v>0</v>
      </c>
      <c r="Q14" s="56" t="s">
        <v>46</v>
      </c>
      <c r="R14" s="72">
        <v>2150</v>
      </c>
      <c r="S14" s="53">
        <f t="shared" si="5"/>
        <v>250</v>
      </c>
      <c r="T14" s="31">
        <f t="shared" si="6"/>
        <v>32760</v>
      </c>
      <c r="U14" s="32">
        <f t="shared" si="7"/>
        <v>5</v>
      </c>
      <c r="V14" s="32">
        <f t="shared" si="8"/>
        <v>95</v>
      </c>
    </row>
    <row r="15" spans="1:22" ht="110.25" x14ac:dyDescent="0.25">
      <c r="A15" s="6">
        <v>11</v>
      </c>
      <c r="B15" s="93" t="s">
        <v>69</v>
      </c>
      <c r="C15" s="94" t="s">
        <v>70</v>
      </c>
      <c r="D15" s="85" t="s">
        <v>71</v>
      </c>
      <c r="E15" s="94" t="s">
        <v>72</v>
      </c>
      <c r="F15" s="94" t="s">
        <v>9</v>
      </c>
      <c r="G15" s="94">
        <v>150</v>
      </c>
      <c r="H15" s="95" t="s">
        <v>10</v>
      </c>
      <c r="I15" s="96">
        <v>5</v>
      </c>
      <c r="J15" s="97">
        <v>95</v>
      </c>
      <c r="K15" s="89"/>
      <c r="L15" s="10"/>
      <c r="M15" s="90"/>
      <c r="N15" s="91"/>
      <c r="O15" s="92"/>
      <c r="P15" s="65">
        <v>0</v>
      </c>
      <c r="Q15" s="74"/>
      <c r="R15" s="75"/>
      <c r="S15" s="53">
        <f t="shared" si="5"/>
        <v>150</v>
      </c>
      <c r="T15" s="31">
        <f t="shared" si="6"/>
        <v>0</v>
      </c>
      <c r="U15" s="32">
        <f t="shared" si="7"/>
        <v>5</v>
      </c>
      <c r="V15" s="32">
        <f t="shared" si="8"/>
        <v>95</v>
      </c>
    </row>
    <row r="16" spans="1:22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30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x14ac:dyDescent="0.25">
      <c r="A17" s="6">
        <v>13</v>
      </c>
      <c r="B17" s="93"/>
      <c r="C17" s="85"/>
      <c r="D17" s="85"/>
      <c r="E17" s="85"/>
      <c r="F17" s="85"/>
      <c r="G17" s="85"/>
      <c r="H17" s="86"/>
      <c r="I17" s="87"/>
      <c r="J17" s="88"/>
      <c r="K17" s="89"/>
      <c r="L17" s="10"/>
      <c r="M17" s="90"/>
      <c r="N17" s="91"/>
      <c r="O17" s="92"/>
      <c r="P17" s="65">
        <v>0</v>
      </c>
      <c r="Q17" s="55"/>
      <c r="R17" s="75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30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x14ac:dyDescent="0.25">
      <c r="A19" s="6">
        <v>15</v>
      </c>
      <c r="B19" s="84"/>
      <c r="C19" s="85"/>
      <c r="D19" s="85"/>
      <c r="E19" s="85"/>
      <c r="F19" s="85"/>
      <c r="G19" s="85"/>
      <c r="H19" s="86"/>
      <c r="I19" s="87"/>
      <c r="J19" s="88"/>
      <c r="K19" s="89"/>
      <c r="L19" s="10"/>
      <c r="M19" s="90"/>
      <c r="N19" s="91"/>
      <c r="O19" s="92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30">
        <v>0</v>
      </c>
      <c r="Q20" s="98"/>
      <c r="R20" s="99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0"/>
      <c r="N21" s="91"/>
      <c r="O21" s="92"/>
      <c r="P21" s="65">
        <v>0</v>
      </c>
      <c r="Q21" s="76"/>
      <c r="R21" s="100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30">
        <v>0</v>
      </c>
      <c r="Q22" s="77"/>
      <c r="R22" s="101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0"/>
      <c r="N23" s="91"/>
      <c r="O23" s="92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30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0"/>
      <c r="N25" s="91"/>
      <c r="O25" s="92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30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25">
      <c r="A27" s="6">
        <v>23</v>
      </c>
      <c r="B27" s="84"/>
      <c r="C27" s="85"/>
      <c r="D27" s="85"/>
      <c r="E27" s="85"/>
      <c r="F27" s="85"/>
      <c r="G27" s="85"/>
      <c r="H27" s="86"/>
      <c r="I27" s="87"/>
      <c r="J27" s="88"/>
      <c r="K27" s="89"/>
      <c r="L27" s="52"/>
      <c r="M27" s="90"/>
      <c r="N27" s="91"/>
      <c r="O27" s="92"/>
      <c r="P27" s="65">
        <v>0</v>
      </c>
      <c r="Q27" s="102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30">
        <v>0</v>
      </c>
      <c r="Q28" s="78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25">
      <c r="A29" s="6">
        <v>25</v>
      </c>
      <c r="B29" s="93"/>
      <c r="C29" s="94"/>
      <c r="D29" s="85"/>
      <c r="E29" s="94"/>
      <c r="F29" s="94"/>
      <c r="G29" s="94"/>
      <c r="H29" s="95"/>
      <c r="I29" s="96"/>
      <c r="J29" s="97"/>
      <c r="K29" s="89"/>
      <c r="L29" s="52"/>
      <c r="M29" s="90"/>
      <c r="N29" s="91"/>
      <c r="O29" s="92"/>
      <c r="P29" s="65">
        <v>0</v>
      </c>
      <c r="Q29" s="103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30">
        <v>0</v>
      </c>
      <c r="Q30" s="129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25">
      <c r="A31" s="6">
        <v>27</v>
      </c>
      <c r="B31" s="84"/>
      <c r="C31" s="85"/>
      <c r="D31" s="85"/>
      <c r="E31" s="85"/>
      <c r="F31" s="85"/>
      <c r="G31" s="85"/>
      <c r="H31" s="86"/>
      <c r="I31" s="87"/>
      <c r="J31" s="88"/>
      <c r="K31" s="89"/>
      <c r="L31" s="52"/>
      <c r="M31" s="90"/>
      <c r="N31" s="91"/>
      <c r="O31" s="92"/>
      <c r="P31" s="65">
        <v>0</v>
      </c>
      <c r="Q31" s="103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0"/>
      <c r="M32" s="51"/>
      <c r="N32" s="48"/>
      <c r="O32" s="49"/>
      <c r="P32" s="130">
        <v>0</v>
      </c>
      <c r="Q32" s="129"/>
      <c r="R32" s="81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2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0 S16:S33">
    <cfRule type="expression" dxfId="1" priority="273">
      <formula>M5&gt;G5</formula>
    </cfRule>
    <cfRule type="expression" priority="274">
      <formula>$M$5&gt;$G$5</formula>
    </cfRule>
  </conditionalFormatting>
  <conditionalFormatting sqref="S11:S15">
    <cfRule type="expression" dxfId="0" priority="1">
      <formula>M11&gt;G11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6BE6DE2-BEA5-4582-8974-1E0FA7DD04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28FC709-D113-4068-88F6-8277FDAA62D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580DD5D-C3D7-4978-9B93-5B71178DCA1A}">
  <ds:schemaRefs>
    <ds:schemaRef ds:uri="http://schemas.microsoft.com/sharepoint/v3"/>
    <ds:schemaRef ds:uri="http://purl.org/dc/terms/"/>
    <ds:schemaRef ds:uri="http://purl.org/dc/elements/1.1/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7d544bdc-a7fa-4516-973e-3ad2926cbdd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Troy Isbell</cp:lastModifiedBy>
  <cp:lastPrinted>2019-03-13T19:29:04Z</cp:lastPrinted>
  <dcterms:created xsi:type="dcterms:W3CDTF">2017-01-24T17:19:42Z</dcterms:created>
  <dcterms:modified xsi:type="dcterms:W3CDTF">2020-10-19T20:47:39Z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