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1-RFQ-012\N21-RFQ-012 - Response Documents\"/>
    </mc:Choice>
  </mc:AlternateContent>
  <xr:revisionPtr revIDLastSave="0" documentId="8_{EE87F341-00BF-4DFF-9B42-FCF14CA487A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New!$A$5:$V$32</definedName>
  </definedNames>
  <calcPr calcId="191029" iterate="1" iterateCount="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<sst xmlns="http://schemas.openxmlformats.org/spreadsheetml/2006/main" count="84" uniqueCount="60">
  <si>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</si>
  <si>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</si>
  <si>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</si>
  <si>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</si>
  <si>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</si>
  <si>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</si>
  <si>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</si>
  <si>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</si>
  <si>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</si>
  <si>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</si>
  <si>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</si>
  <si>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</si>
  <si>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</si>
  <si>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</si>
  <si>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</si>
  <si>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</si>
  <si>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</si>
  <si>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</si>
  <si>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</si>
  <si>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</si>
  <si>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</si>
  <si>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</si>
  <si>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</si>
  <si>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</si>
  <si>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</si>
  <si>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</si>
  <si>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</si>
  <si>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</si>
  <si>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</si>
  <si>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</si>
  <si>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</si>
  <si>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WSDA3801</t>
  </si>
  <si>
    <t>Scott Ackerman                                                   509-397-6298</t>
  </si>
  <si>
    <t>NO</t>
  </si>
  <si>
    <t>LAN Room, Suite #2, Bldg 418.  Please refer to LCON for details on location of circuit handoff and termination.  This is a new location for WSDA.</t>
  </si>
  <si>
    <t>100M</t>
  </si>
  <si>
    <t>DSHS4009</t>
  </si>
  <si>
    <t>15230 15th Ave NE                     Shoreline, WA 98155-7130</t>
  </si>
  <si>
    <t>LAN Room, Bldg 15230.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</si>
  <si>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Comcast. Proposed solution must not utilize Comcast.</t>
  </si>
  <si>
    <t>PE-BUC2701/DSHS5004/LTS</t>
  </si>
  <si>
    <t>VE-BUC2701/DSHS5004/LTS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</si>
  <si>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</si>
  <si>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</si>
  <si>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</si>
  <si>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</si>
  <si>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PE-AST0201</t>
  </si>
  <si>
    <t>VE-AST0201/DOLC0201/DSHS2010</t>
  </si>
  <si>
    <t>Site / Building contact
Darren Benefield
509.243.2044
dbenefield@co.asotin.wa.us</t>
  </si>
  <si>
    <t>Vendor to Extend DEMARC Hand off to 1st Floor Srever room per LCON</t>
  </si>
  <si>
    <t>200M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</si>
  <si>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</si>
  <si>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418 South Main, Suite #2 L.L.                                Colfax, WA  99111-1769</t>
  </si>
  <si>
    <t>ASOTIN CNTY COURTHOUSE
135 2nd St.
Asotin, WA 99402-9532</t>
  </si>
  <si>
    <t>DOLC1001</t>
  </si>
  <si>
    <t>Auditors office
350 E. DELAWARE, #2, 
REPUBLIC, WA 99166-9747</t>
  </si>
  <si>
    <t>Extend Hand off near DOL router per LCON</t>
  </si>
  <si>
    <t>Liz Knigge    360-789-9211                                 kniggel@dshs.wa.gov</t>
  </si>
  <si>
    <t>Darrell Dirks     	509-775-5225 x1110   	ddirks@co.ferry.wa.us</t>
  </si>
  <si>
    <t>Evaluation  Model for Solicitation Number N21-RFQ-012 Amendment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</si>
</sst>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zoomScaleNormal="100" workbookViewId="0">
      <selection activeCell="A5" sqref="A5:XFD5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5" t="s">
        <v>59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30</v>
      </c>
      <c r="N2" s="137"/>
      <c r="O2" s="137"/>
      <c r="P2" s="137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15</v>
      </c>
      <c r="J3" s="143"/>
      <c r="K3" s="13"/>
      <c r="L3" s="14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63" x14ac:dyDescent="0.25">
      <c r="A6" s="5">
        <v>2</v>
      </c>
      <c r="B6" s="120" t="s">
        <v>31</v>
      </c>
      <c r="C6" s="94" t="s">
        <v>52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35</v>
      </c>
      <c r="I6" s="30">
        <v>5</v>
      </c>
      <c r="J6" s="27">
        <v>95</v>
      </c>
      <c r="K6" s="28"/>
      <c r="L6" s="9"/>
      <c r="M6" s="42">
        <v>150</v>
      </c>
      <c r="N6" s="39" t="s">
        <v>12</v>
      </c>
      <c r="O6" s="40">
        <v>687.5</v>
      </c>
      <c r="P6" s="103">
        <v>625</v>
      </c>
      <c r="Q6" s="133"/>
      <c r="R6" s="62">
        <v>1062.5</v>
      </c>
      <c r="S6" s="44">
        <f t="shared" si="0"/>
        <v>150</v>
      </c>
      <c r="T6" s="24">
        <f t="shared" si="1"/>
        <v>17125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4</v>
      </c>
      <c r="B7" s="30" t="s">
        <v>36</v>
      </c>
      <c r="C7" s="94" t="s">
        <v>37</v>
      </c>
      <c r="D7" s="94" t="s">
        <v>57</v>
      </c>
      <c r="E7" s="94" t="s">
        <v>38</v>
      </c>
      <c r="F7" s="122" t="s">
        <v>33</v>
      </c>
      <c r="G7" s="25">
        <v>200</v>
      </c>
      <c r="H7" s="26" t="s">
        <v>35</v>
      </c>
      <c r="I7" s="30">
        <v>5</v>
      </c>
      <c r="J7" s="27">
        <v>95</v>
      </c>
      <c r="K7" s="28" t="s">
        <v>39</v>
      </c>
      <c r="L7" s="9"/>
      <c r="M7" s="42"/>
      <c r="N7" s="39"/>
      <c r="O7" s="40"/>
      <c r="P7" s="103">
        <v>0</v>
      </c>
      <c r="Q7" s="133"/>
      <c r="R7" s="62"/>
      <c r="S7" s="44">
        <f t="shared" ref="S7:S11" si="3">IF(ISBLANK(M7),G7,M7)</f>
        <v>200</v>
      </c>
      <c r="T7" s="24">
        <f t="shared" ref="T7:T11" si="4">24*O7+P7</f>
        <v>0</v>
      </c>
      <c r="U7" s="104">
        <f t="shared" ref="U7:U11" si="5">I7</f>
        <v>5</v>
      </c>
      <c r="V7" s="104">
        <f t="shared" ref="V7:V11" si="6">J7</f>
        <v>95</v>
      </c>
    </row>
    <row r="8" spans="1:22" ht="78.75" x14ac:dyDescent="0.25">
      <c r="A8" s="5">
        <v>5</v>
      </c>
      <c r="B8" s="108" t="s">
        <v>40</v>
      </c>
      <c r="C8" s="105" t="s">
        <v>42</v>
      </c>
      <c r="D8" s="105" t="s">
        <v>57</v>
      </c>
      <c r="E8" s="105" t="s">
        <v>43</v>
      </c>
      <c r="F8" s="123" t="s">
        <v>33</v>
      </c>
      <c r="G8" s="106">
        <v>200</v>
      </c>
      <c r="H8" s="107" t="s">
        <v>35</v>
      </c>
      <c r="I8" s="108">
        <v>5</v>
      </c>
      <c r="J8" s="109">
        <v>95</v>
      </c>
      <c r="K8" s="110" t="s">
        <v>44</v>
      </c>
      <c r="L8" s="9"/>
      <c r="M8" s="76"/>
      <c r="N8" s="77"/>
      <c r="O8" s="78"/>
      <c r="P8" s="55">
        <v>0</v>
      </c>
      <c r="Q8" s="134"/>
      <c r="R8" s="65"/>
      <c r="S8" s="44">
        <f t="shared" si="3"/>
        <v>200</v>
      </c>
      <c r="T8" s="24">
        <f t="shared" si="4"/>
        <v>0</v>
      </c>
      <c r="U8" s="104">
        <f t="shared" si="5"/>
        <v>5</v>
      </c>
      <c r="V8" s="104">
        <f t="shared" si="6"/>
        <v>95</v>
      </c>
    </row>
    <row r="9" spans="1:22" ht="299.25" x14ac:dyDescent="0.25">
      <c r="A9" s="5">
        <v>6</v>
      </c>
      <c r="B9" s="91" t="s">
        <v>41</v>
      </c>
      <c r="C9" s="89" t="s">
        <v>42</v>
      </c>
      <c r="D9" s="89" t="s">
        <v>57</v>
      </c>
      <c r="E9" s="89" t="s">
        <v>43</v>
      </c>
      <c r="F9" s="124" t="s">
        <v>33</v>
      </c>
      <c r="G9" s="89">
        <v>200</v>
      </c>
      <c r="H9" s="90" t="s">
        <v>35</v>
      </c>
      <c r="I9" s="91">
        <v>5</v>
      </c>
      <c r="J9" s="92">
        <v>95</v>
      </c>
      <c r="K9" s="93" t="s">
        <v>45</v>
      </c>
      <c r="L9" s="9"/>
      <c r="M9" s="42"/>
      <c r="N9" s="39"/>
      <c r="O9" s="40"/>
      <c r="P9" s="103">
        <v>0</v>
      </c>
      <c r="Q9" s="133"/>
      <c r="R9" s="62"/>
      <c r="S9" s="44">
        <f t="shared" si="3"/>
        <v>200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63" x14ac:dyDescent="0.25">
      <c r="A10" s="5">
        <v>7</v>
      </c>
      <c r="B10" s="73" t="s">
        <v>46</v>
      </c>
      <c r="C10" s="71" t="s">
        <v>53</v>
      </c>
      <c r="D10" s="71" t="s">
        <v>48</v>
      </c>
      <c r="E10" s="71" t="s">
        <v>49</v>
      </c>
      <c r="F10" s="125" t="s">
        <v>33</v>
      </c>
      <c r="G10" s="95">
        <v>150</v>
      </c>
      <c r="H10" s="96" t="s">
        <v>50</v>
      </c>
      <c r="I10" s="97">
        <v>5</v>
      </c>
      <c r="J10" s="98">
        <v>95</v>
      </c>
      <c r="K10" s="99"/>
      <c r="L10" s="9"/>
      <c r="M10" s="76">
        <v>120</v>
      </c>
      <c r="N10" s="77" t="s">
        <v>12</v>
      </c>
      <c r="O10" s="78">
        <v>812.5</v>
      </c>
      <c r="P10" s="55">
        <v>625</v>
      </c>
      <c r="Q10" s="46">
        <v>593.75</v>
      </c>
      <c r="R10" s="65">
        <v>1062.5</v>
      </c>
      <c r="S10" s="44">
        <f t="shared" si="3"/>
        <v>120</v>
      </c>
      <c r="T10" s="24">
        <f t="shared" si="4"/>
        <v>20125</v>
      </c>
      <c r="U10" s="104">
        <f t="shared" si="5"/>
        <v>5</v>
      </c>
      <c r="V10" s="104">
        <f t="shared" si="6"/>
        <v>95</v>
      </c>
    </row>
    <row r="11" spans="1:22" ht="204.75" x14ac:dyDescent="0.25">
      <c r="A11" s="5">
        <v>8</v>
      </c>
      <c r="B11" s="30" t="s">
        <v>47</v>
      </c>
      <c r="C11" s="25" t="s">
        <v>53</v>
      </c>
      <c r="D11" s="25" t="s">
        <v>48</v>
      </c>
      <c r="E11" s="25" t="s">
        <v>49</v>
      </c>
      <c r="F11" s="122" t="s">
        <v>33</v>
      </c>
      <c r="G11" s="25">
        <v>150</v>
      </c>
      <c r="H11" s="26" t="s">
        <v>50</v>
      </c>
      <c r="I11" s="30">
        <v>5</v>
      </c>
      <c r="J11" s="27">
        <v>95</v>
      </c>
      <c r="K11" s="28" t="s">
        <v>51</v>
      </c>
      <c r="L11" s="9"/>
      <c r="M11" s="42">
        <v>120</v>
      </c>
      <c r="N11" s="39" t="s">
        <v>12</v>
      </c>
      <c r="O11" s="40">
        <v>937.5</v>
      </c>
      <c r="P11" s="103">
        <v>625</v>
      </c>
      <c r="Q11" s="47">
        <v>718.75</v>
      </c>
      <c r="R11" s="62">
        <v>1187.5</v>
      </c>
      <c r="S11" s="44">
        <f t="shared" si="3"/>
        <v>120</v>
      </c>
      <c r="T11" s="24">
        <f t="shared" si="4"/>
        <v>23125</v>
      </c>
      <c r="U11" s="104">
        <f t="shared" si="5"/>
        <v>5</v>
      </c>
      <c r="V11" s="104">
        <f t="shared" si="6"/>
        <v>95</v>
      </c>
    </row>
    <row r="12" spans="1:22" ht="47.25" x14ac:dyDescent="0.25">
      <c r="A12" s="5">
        <v>9</v>
      </c>
      <c r="B12" s="73" t="s">
        <v>54</v>
      </c>
      <c r="C12" s="71" t="s">
        <v>55</v>
      </c>
      <c r="D12" s="71" t="s">
        <v>58</v>
      </c>
      <c r="E12" s="71" t="s">
        <v>56</v>
      </c>
      <c r="F12" s="126" t="s">
        <v>33</v>
      </c>
      <c r="G12" s="71">
        <v>150</v>
      </c>
      <c r="H12" s="72" t="s">
        <v>10</v>
      </c>
      <c r="I12" s="73">
        <v>5</v>
      </c>
      <c r="J12" s="74">
        <v>95</v>
      </c>
      <c r="K12" s="75"/>
      <c r="L12" s="9"/>
      <c r="M12" s="76">
        <v>120</v>
      </c>
      <c r="N12" s="77" t="s">
        <v>12</v>
      </c>
      <c r="O12" s="78">
        <v>406.25</v>
      </c>
      <c r="P12" s="55">
        <v>625</v>
      </c>
      <c r="Q12" s="46">
        <v>593.75</v>
      </c>
      <c r="R12" s="63">
        <v>1062.5</v>
      </c>
      <c r="S12" s="44">
        <f t="shared" ref="S12" si="7">IF(ISBLANK(M12),G12,M12)</f>
        <v>120</v>
      </c>
      <c r="T12" s="24">
        <f t="shared" ref="T12" si="8">24*O12+P12</f>
        <v>10375</v>
      </c>
      <c r="U12" s="104">
        <f t="shared" ref="U12" si="9">I12</f>
        <v>5</v>
      </c>
      <c r="V12" s="104">
        <f t="shared" ref="V12" si="10">J12</f>
        <v>95</v>
      </c>
    </row>
    <row r="13" spans="1:22" x14ac:dyDescent="0.25">
      <c r="A13" s="5">
        <v>10</v>
      </c>
      <c r="B13" s="30"/>
      <c r="C13" s="25"/>
      <c r="D13" s="25"/>
      <c r="E13" s="25"/>
      <c r="F13" s="122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7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2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6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2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6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2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8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2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8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2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8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2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6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2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7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2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1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6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2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1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8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13:S32 S5:S6">
    <cfRule type="expression" dxfId="2" priority="17">
      <formula>M5&gt;G5</formula>
    </cfRule>
    <cfRule type="expression" priority="18">
      <formula>$M$5&gt;$G$5</formula>
    </cfRule>
  </conditionalFormatting>
  <conditionalFormatting sqref="S7:S11">
    <cfRule type="expression" dxfId="1" priority="13">
      <formula>M7&gt;G7</formula>
    </cfRule>
    <cfRule type="expression" priority="1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2" fitToHeight="0" orientation="landscape" r:id="rId1"/>
  <headerFooter>
    <oddFooter>&amp;LCenturyLink-Lumen N21-RFQ-012&amp;CDecember 18,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2da1c3d2-1f67-46b8-8c67-79052490f9d4"/>
    <ds:schemaRef ds:uri="607bd0a2-e667-407c-bac5-93961575169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2020-12-17T04:10:47Z</cp:lastPrinted>
  <dcterms:created xsi:type="dcterms:W3CDTF">2017-01-24T17:19:42Z</dcterms:created>
  <dcterms:modified xsi:type="dcterms:W3CDTF">2020-12-17T04:12:35Z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ContentTypeId">
    <vt:lpwstr>0x01010043ECD70FED0BFC43ABE302D04D0D84F7</vt:lpwstr>
  </property>
</Properties>
</file>