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oy.isbell\Documents\Accounts\Hunter Account Deck\State of WA\N21-RFQ-012\"/>
    </mc:Choice>
  </mc:AlternateContent>
  <bookViews>
    <workbookView xWindow="0" yWindow="0" windowWidth="25125" windowHeight="1230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2" i="4" l="1"/>
  <c r="U12" i="4"/>
  <c r="T12" i="4"/>
  <c r="S12" i="4"/>
  <c r="V6" i="4" l="1"/>
  <c r="U6" i="4"/>
  <c r="T6" i="4"/>
  <c r="S6" i="4"/>
  <c r="V11" i="4" l="1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S5" i="4" l="1"/>
  <c r="T5" i="4"/>
  <c r="U5" i="4"/>
  <c r="V5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<sst xmlns="http://schemas.openxmlformats.org/spreadsheetml/2006/main" count="84" uniqueCount="60">
  <si>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</si>
  <si>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</si>
  <si>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</si>
  <si>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</si>
  <si>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</si>
  <si>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</si>
  <si>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</si>
  <si>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</si>
  <si>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</si>
  <si>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</si>
  <si>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</si>
  <si>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</si>
  <si>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</si>
  <si>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</si>
  <si>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</si>
  <si>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</si>
  <si>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</si>
  <si>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</si>
  <si>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</si>
  <si>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</si>
  <si>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</si>
  <si>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</si>
  <si>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</si>
  <si>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</si>
  <si>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</si>
  <si>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</si>
  <si>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</si>
  <si>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</si>
  <si>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</si>
  <si>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</si>
  <si>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</si>
  <si>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WSDA3801</t>
  </si>
  <si>
    <t>Scott Ackerman                                                   509-397-6298</t>
  </si>
  <si>
    <t>NO</t>
  </si>
  <si>
    <t>LAN Room, Suite #2, Bldg 418.  Please refer to LCON for details on location of circuit handoff and termination.  This is a new location for WSDA.</t>
  </si>
  <si>
    <t>100M</t>
  </si>
  <si>
    <t>DSHS4009</t>
  </si>
  <si>
    <t>15230 15th Ave NE                     Shoreline, WA 98155-7130</t>
  </si>
  <si>
    <t>LAN Room, Bldg 15230.  Circuit hand-off to be located no further than 10 cable feet from DSHS Router.  Please contact LCON if questions on circuit termination location.</t>
  </si>
  <si>
    <t>This request is for a redundant / diverse circuit for this site. Existing Primary circuit is provided by Comcast. Proposed solution must not utilize Comcast.</t>
  </si>
  <si>
    <t>PE-BUC2701/DSHS5004/LTS</t>
  </si>
  <si>
    <t>VE-BUC2701/DSHS5004/LTS</t>
  </si>
  <si>
    <t>2120 Ryan Rd                                       Buckley, WA 98321-9115</t>
  </si>
  <si>
    <t>LAN Room, Bldg 2120.  Circuit hand-off to be located no further than 10 cable feet from DSHS Router.  Please contact LCON if questions on circuit termination location.</t>
  </si>
  <si>
    <t>This request is for a redundant / diverse circuit for this site. Existing Primary circuit is provided by Threshold with Comcast as the last mile vendor. Proposed solution must not utilize either Threshold or Comcast.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</si>
  <si>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
***This request is for a redundant / diverse circuit for this site. Existing Primary circuit is provided by Threshold with Comcast as the last mile vendor. Proposed solution must not utilize either Threshold or Comcast.***</t>
  </si>
  <si>
    <t>PE-AST0201</t>
  </si>
  <si>
    <t>VE-AST0201/DOLC0201/DSHS2010</t>
  </si>
  <si>
    <t>Site / Building contact
Darren Benefield
509.243.2044
dbenefield@co.asotin.wa.us</t>
  </si>
  <si>
    <t>Vendor to Extend DEMARC Hand off to 1st Floor Srever room per LCON</t>
  </si>
  <si>
    <t>200M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</si>
  <si>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</si>
  <si>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418 South Main, Suite #2 L.L.                                Colfax, WA  99111-1769</t>
  </si>
  <si>
    <t>ASOTIN CNTY COURTHOUSE
135 2nd St.
Asotin, WA 99402-9532</t>
  </si>
  <si>
    <t>DOLC1001</t>
  </si>
  <si>
    <t>Auditors office
350 E. DELAWARE, #2, 
REPUBLIC, WA 99166-9747</t>
  </si>
  <si>
    <t>Extend Hand off near DOL router per LCON</t>
  </si>
  <si>
    <t>Liz Knigge    360-789-9211                                 kniggel@dshs.wa.gov</t>
  </si>
  <si>
    <t>Darrell Dirks     	509-775-5225 x1110   	ddirks@co.ferry.wa.us</t>
  </si>
  <si>
    <t>Evaluation  Model for Solicitation Number N21-RFQ-012 Amendment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</si>
</sst>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5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4"/>
  <sheetViews>
    <sheetView tabSelected="1" topLeftCell="F5" zoomScaleNormal="100" workbookViewId="0">
      <selection activeCell="R8" sqref="R8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2" customWidth="1"/>
    <col min="4" max="4" width="38.140625" style="132" customWidth="1"/>
    <col min="5" max="5" width="42.42578125" style="132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5" t="s">
        <v>59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Q1" s="113"/>
      <c r="R1" s="114"/>
      <c r="S1" s="4"/>
      <c r="T1" s="4"/>
    </row>
    <row r="2" spans="1:22" ht="16.5" thickBot="1" x14ac:dyDescent="0.3">
      <c r="A2" s="5"/>
      <c r="B2" s="6" t="s">
        <v>1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36" t="s">
        <v>30</v>
      </c>
      <c r="N2" s="137"/>
      <c r="O2" s="137"/>
      <c r="P2" s="137"/>
      <c r="Q2" s="115"/>
      <c r="R2" s="116"/>
      <c r="S2" s="102"/>
      <c r="T2" s="102"/>
    </row>
    <row r="3" spans="1:22" s="100" customFormat="1" ht="16.5" thickBot="1" x14ac:dyDescent="0.3">
      <c r="A3" s="10"/>
      <c r="B3" s="11"/>
      <c r="C3" s="130"/>
      <c r="D3" s="130"/>
      <c r="E3" s="130"/>
      <c r="F3" s="12"/>
      <c r="G3" s="12"/>
      <c r="H3" s="12"/>
      <c r="I3" s="142" t="s">
        <v>15</v>
      </c>
      <c r="J3" s="143"/>
      <c r="K3" s="13"/>
      <c r="L3" s="14"/>
      <c r="M3" s="138"/>
      <c r="N3" s="139"/>
      <c r="O3" s="139"/>
      <c r="P3" s="139"/>
      <c r="Q3" s="140" t="s">
        <v>28</v>
      </c>
      <c r="R3" s="141"/>
      <c r="S3" s="144" t="s">
        <v>21</v>
      </c>
      <c r="T3" s="144"/>
      <c r="U3" s="144"/>
      <c r="V3" s="144"/>
    </row>
    <row r="4" spans="1:22" s="100" customFormat="1" ht="79.5" thickBot="1" x14ac:dyDescent="0.3">
      <c r="A4" s="10"/>
      <c r="B4" s="17" t="s">
        <v>3</v>
      </c>
      <c r="C4" s="131" t="s">
        <v>11</v>
      </c>
      <c r="D4" s="131" t="s">
        <v>2</v>
      </c>
      <c r="E4" s="131" t="s">
        <v>5</v>
      </c>
      <c r="F4" s="15" t="s">
        <v>4</v>
      </c>
      <c r="G4" s="16" t="s">
        <v>16</v>
      </c>
      <c r="H4" s="15" t="s">
        <v>14</v>
      </c>
      <c r="I4" s="17" t="s">
        <v>17</v>
      </c>
      <c r="J4" s="18" t="s">
        <v>20</v>
      </c>
      <c r="K4" s="18" t="s">
        <v>29</v>
      </c>
      <c r="L4" s="14"/>
      <c r="M4" s="19" t="s">
        <v>24</v>
      </c>
      <c r="N4" s="20" t="s">
        <v>27</v>
      </c>
      <c r="O4" s="21" t="s">
        <v>22</v>
      </c>
      <c r="P4" s="21" t="s">
        <v>23</v>
      </c>
      <c r="Q4" s="37" t="s">
        <v>25</v>
      </c>
      <c r="R4" s="38" t="s">
        <v>26</v>
      </c>
      <c r="S4" s="101" t="s">
        <v>18</v>
      </c>
      <c r="T4" s="101" t="s">
        <v>19</v>
      </c>
      <c r="U4" s="101" t="s">
        <v>17</v>
      </c>
      <c r="V4" s="101" t="s">
        <v>20</v>
      </c>
    </row>
    <row r="5" spans="1:22" ht="48" thickTop="1" x14ac:dyDescent="0.25">
      <c r="A5" s="5">
        <v>1</v>
      </c>
      <c r="B5" s="119" t="s">
        <v>6</v>
      </c>
      <c r="C5" s="48" t="s">
        <v>7</v>
      </c>
      <c r="D5" s="48" t="s">
        <v>8</v>
      </c>
      <c r="E5" s="48" t="s">
        <v>0</v>
      </c>
      <c r="F5" s="121" t="s">
        <v>9</v>
      </c>
      <c r="G5" s="48">
        <v>120</v>
      </c>
      <c r="H5" s="49" t="s">
        <v>10</v>
      </c>
      <c r="I5" s="50">
        <v>10</v>
      </c>
      <c r="J5" s="51">
        <v>90</v>
      </c>
      <c r="K5" s="52" t="s">
        <v>13</v>
      </c>
      <c r="L5" s="9"/>
      <c r="M5" s="56">
        <v>20</v>
      </c>
      <c r="N5" s="57" t="s">
        <v>12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2" si="0">IF(ISBLANK(M5),G5,M5)</f>
        <v>20</v>
      </c>
      <c r="T5" s="23">
        <f t="shared" ref="T5:T32" si="1">24*O5+P5</f>
        <v>13000</v>
      </c>
      <c r="U5" s="22">
        <f t="shared" ref="U5:V21" si="2">I5</f>
        <v>10</v>
      </c>
      <c r="V5" s="22">
        <f t="shared" si="2"/>
        <v>90</v>
      </c>
    </row>
    <row r="6" spans="1:22" ht="63" x14ac:dyDescent="0.25">
      <c r="A6" s="5">
        <v>2</v>
      </c>
      <c r="B6" s="120" t="s">
        <v>31</v>
      </c>
      <c r="C6" s="94" t="s">
        <v>52</v>
      </c>
      <c r="D6" s="94" t="s">
        <v>32</v>
      </c>
      <c r="E6" s="94" t="s">
        <v>34</v>
      </c>
      <c r="F6" s="122" t="s">
        <v>33</v>
      </c>
      <c r="G6" s="25">
        <v>150</v>
      </c>
      <c r="H6" s="26" t="s">
        <v>35</v>
      </c>
      <c r="I6" s="30">
        <v>5</v>
      </c>
      <c r="J6" s="27">
        <v>95</v>
      </c>
      <c r="K6" s="28"/>
      <c r="L6" s="9"/>
      <c r="M6" s="42">
        <v>150</v>
      </c>
      <c r="N6" s="39" t="s">
        <v>12</v>
      </c>
      <c r="O6" s="40">
        <v>1770</v>
      </c>
      <c r="P6" s="103">
        <v>0</v>
      </c>
      <c r="Q6" s="133"/>
      <c r="R6" s="62">
        <v>2450</v>
      </c>
      <c r="S6" s="44">
        <f t="shared" si="0"/>
        <v>150</v>
      </c>
      <c r="T6" s="24">
        <f t="shared" si="1"/>
        <v>42480</v>
      </c>
      <c r="U6" s="104">
        <f t="shared" si="2"/>
        <v>5</v>
      </c>
      <c r="V6" s="104">
        <f t="shared" si="2"/>
        <v>95</v>
      </c>
    </row>
    <row r="7" spans="1:22" ht="63" x14ac:dyDescent="0.25">
      <c r="A7" s="5">
        <v>4</v>
      </c>
      <c r="B7" s="30" t="s">
        <v>36</v>
      </c>
      <c r="C7" s="94" t="s">
        <v>37</v>
      </c>
      <c r="D7" s="94" t="s">
        <v>57</v>
      </c>
      <c r="E7" s="94" t="s">
        <v>38</v>
      </c>
      <c r="F7" s="122" t="s">
        <v>33</v>
      </c>
      <c r="G7" s="25">
        <v>200</v>
      </c>
      <c r="H7" s="26" t="s">
        <v>35</v>
      </c>
      <c r="I7" s="30">
        <v>5</v>
      </c>
      <c r="J7" s="27">
        <v>95</v>
      </c>
      <c r="K7" s="28" t="s">
        <v>39</v>
      </c>
      <c r="L7" s="9"/>
      <c r="M7" s="42">
        <v>200</v>
      </c>
      <c r="N7" s="39" t="s">
        <v>12</v>
      </c>
      <c r="O7" s="40">
        <v>1365</v>
      </c>
      <c r="P7" s="103">
        <v>0</v>
      </c>
      <c r="Q7" s="133"/>
      <c r="R7" s="62">
        <v>2250</v>
      </c>
      <c r="S7" s="44">
        <f t="shared" ref="S7:S11" si="3">IF(ISBLANK(M7),G7,M7)</f>
        <v>200</v>
      </c>
      <c r="T7" s="24">
        <f t="shared" ref="T7:T11" si="4">24*O7+P7</f>
        <v>32760</v>
      </c>
      <c r="U7" s="104">
        <f t="shared" ref="U7:U11" si="5">I7</f>
        <v>5</v>
      </c>
      <c r="V7" s="104">
        <f t="shared" ref="V7:V11" si="6">J7</f>
        <v>95</v>
      </c>
    </row>
    <row r="8" spans="1:22" ht="78.75" x14ac:dyDescent="0.25">
      <c r="A8" s="5">
        <v>5</v>
      </c>
      <c r="B8" s="108" t="s">
        <v>40</v>
      </c>
      <c r="C8" s="105" t="s">
        <v>42</v>
      </c>
      <c r="D8" s="105" t="s">
        <v>57</v>
      </c>
      <c r="E8" s="105" t="s">
        <v>43</v>
      </c>
      <c r="F8" s="123" t="s">
        <v>33</v>
      </c>
      <c r="G8" s="106">
        <v>200</v>
      </c>
      <c r="H8" s="107" t="s">
        <v>35</v>
      </c>
      <c r="I8" s="108">
        <v>5</v>
      </c>
      <c r="J8" s="109">
        <v>95</v>
      </c>
      <c r="K8" s="110" t="s">
        <v>44</v>
      </c>
      <c r="L8" s="9"/>
      <c r="M8" s="76">
        <v>200</v>
      </c>
      <c r="N8" s="77" t="s">
        <v>12</v>
      </c>
      <c r="O8" s="78">
        <v>1365</v>
      </c>
      <c r="P8" s="55">
        <v>0</v>
      </c>
      <c r="Q8" s="134"/>
      <c r="R8" s="65">
        <v>2250</v>
      </c>
      <c r="S8" s="44">
        <f t="shared" si="3"/>
        <v>200</v>
      </c>
      <c r="T8" s="24">
        <f t="shared" si="4"/>
        <v>32760</v>
      </c>
      <c r="U8" s="104">
        <f t="shared" si="5"/>
        <v>5</v>
      </c>
      <c r="V8" s="104">
        <f t="shared" si="6"/>
        <v>95</v>
      </c>
    </row>
    <row r="9" spans="1:22" ht="299.25" x14ac:dyDescent="0.25">
      <c r="A9" s="5">
        <v>6</v>
      </c>
      <c r="B9" s="91" t="s">
        <v>41</v>
      </c>
      <c r="C9" s="89" t="s">
        <v>42</v>
      </c>
      <c r="D9" s="89" t="s">
        <v>57</v>
      </c>
      <c r="E9" s="89" t="s">
        <v>43</v>
      </c>
      <c r="F9" s="124" t="s">
        <v>33</v>
      </c>
      <c r="G9" s="89">
        <v>200</v>
      </c>
      <c r="H9" s="90" t="s">
        <v>35</v>
      </c>
      <c r="I9" s="91">
        <v>5</v>
      </c>
      <c r="J9" s="92">
        <v>95</v>
      </c>
      <c r="K9" s="93" t="s">
        <v>45</v>
      </c>
      <c r="L9" s="9"/>
      <c r="M9" s="42">
        <v>200</v>
      </c>
      <c r="N9" s="39" t="s">
        <v>12</v>
      </c>
      <c r="O9" s="40">
        <v>1465</v>
      </c>
      <c r="P9" s="103">
        <v>0</v>
      </c>
      <c r="Q9" s="133"/>
      <c r="R9" s="62">
        <v>2350</v>
      </c>
      <c r="S9" s="44">
        <f t="shared" si="3"/>
        <v>200</v>
      </c>
      <c r="T9" s="24">
        <f t="shared" si="4"/>
        <v>35160</v>
      </c>
      <c r="U9" s="104">
        <f t="shared" si="5"/>
        <v>5</v>
      </c>
      <c r="V9" s="104">
        <f t="shared" si="6"/>
        <v>95</v>
      </c>
    </row>
    <row r="10" spans="1:22" ht="63" x14ac:dyDescent="0.25">
      <c r="A10" s="5">
        <v>7</v>
      </c>
      <c r="B10" s="73" t="s">
        <v>46</v>
      </c>
      <c r="C10" s="71" t="s">
        <v>53</v>
      </c>
      <c r="D10" s="71" t="s">
        <v>48</v>
      </c>
      <c r="E10" s="71" t="s">
        <v>49</v>
      </c>
      <c r="F10" s="125" t="s">
        <v>33</v>
      </c>
      <c r="G10" s="95">
        <v>150</v>
      </c>
      <c r="H10" s="96" t="s">
        <v>50</v>
      </c>
      <c r="I10" s="97">
        <v>5</v>
      </c>
      <c r="J10" s="98">
        <v>95</v>
      </c>
      <c r="K10" s="99"/>
      <c r="L10" s="9"/>
      <c r="M10" s="76"/>
      <c r="N10" s="77"/>
      <c r="O10" s="78"/>
      <c r="P10" s="55">
        <v>0</v>
      </c>
      <c r="Q10" s="46"/>
      <c r="R10" s="65"/>
      <c r="S10" s="44">
        <f t="shared" si="3"/>
        <v>150</v>
      </c>
      <c r="T10" s="24">
        <f t="shared" si="4"/>
        <v>0</v>
      </c>
      <c r="U10" s="104">
        <f t="shared" si="5"/>
        <v>5</v>
      </c>
      <c r="V10" s="104">
        <f t="shared" si="6"/>
        <v>95</v>
      </c>
    </row>
    <row r="11" spans="1:22" ht="204.75" x14ac:dyDescent="0.25">
      <c r="A11" s="5">
        <v>8</v>
      </c>
      <c r="B11" s="30" t="s">
        <v>47</v>
      </c>
      <c r="C11" s="25" t="s">
        <v>53</v>
      </c>
      <c r="D11" s="25" t="s">
        <v>48</v>
      </c>
      <c r="E11" s="25" t="s">
        <v>49</v>
      </c>
      <c r="F11" s="122" t="s">
        <v>33</v>
      </c>
      <c r="G11" s="25">
        <v>150</v>
      </c>
      <c r="H11" s="26" t="s">
        <v>50</v>
      </c>
      <c r="I11" s="30">
        <v>5</v>
      </c>
      <c r="J11" s="27">
        <v>95</v>
      </c>
      <c r="K11" s="28" t="s">
        <v>51</v>
      </c>
      <c r="L11" s="9"/>
      <c r="M11" s="42"/>
      <c r="N11" s="39"/>
      <c r="O11" s="40"/>
      <c r="P11" s="103">
        <v>0</v>
      </c>
      <c r="Q11" s="47"/>
      <c r="R11" s="62"/>
      <c r="S11" s="44">
        <f t="shared" si="3"/>
        <v>150</v>
      </c>
      <c r="T11" s="24">
        <f t="shared" si="4"/>
        <v>0</v>
      </c>
      <c r="U11" s="104">
        <f t="shared" si="5"/>
        <v>5</v>
      </c>
      <c r="V11" s="104">
        <f t="shared" si="6"/>
        <v>95</v>
      </c>
    </row>
    <row r="12" spans="1:22" ht="47.25" x14ac:dyDescent="0.25">
      <c r="A12" s="5">
        <v>9</v>
      </c>
      <c r="B12" s="73" t="s">
        <v>54</v>
      </c>
      <c r="C12" s="71" t="s">
        <v>55</v>
      </c>
      <c r="D12" s="71" t="s">
        <v>58</v>
      </c>
      <c r="E12" s="71" t="s">
        <v>56</v>
      </c>
      <c r="F12" s="126" t="s">
        <v>33</v>
      </c>
      <c r="G12" s="71">
        <v>150</v>
      </c>
      <c r="H12" s="72" t="s">
        <v>10</v>
      </c>
      <c r="I12" s="73">
        <v>5</v>
      </c>
      <c r="J12" s="74">
        <v>95</v>
      </c>
      <c r="K12" s="75"/>
      <c r="L12" s="9"/>
      <c r="M12" s="76"/>
      <c r="N12" s="77"/>
      <c r="O12" s="78"/>
      <c r="P12" s="55">
        <v>0</v>
      </c>
      <c r="Q12" s="46"/>
      <c r="R12" s="63"/>
      <c r="S12" s="44">
        <f t="shared" ref="S12" si="7">IF(ISBLANK(M12),G12,M12)</f>
        <v>150</v>
      </c>
      <c r="T12" s="24">
        <f t="shared" ref="T12" si="8">24*O12+P12</f>
        <v>0</v>
      </c>
      <c r="U12" s="104">
        <f t="shared" ref="U12" si="9">I12</f>
        <v>5</v>
      </c>
      <c r="V12" s="104">
        <f t="shared" ref="V12" si="10">J12</f>
        <v>95</v>
      </c>
    </row>
    <row r="13" spans="1:22" x14ac:dyDescent="0.25">
      <c r="A13" s="5">
        <v>10</v>
      </c>
      <c r="B13" s="30"/>
      <c r="C13" s="25"/>
      <c r="D13" s="25"/>
      <c r="E13" s="25"/>
      <c r="F13" s="122"/>
      <c r="G13" s="25"/>
      <c r="H13" s="26"/>
      <c r="I13" s="30"/>
      <c r="J13" s="27"/>
      <c r="K13" s="28"/>
      <c r="L13" s="9"/>
      <c r="M13" s="42"/>
      <c r="N13" s="39"/>
      <c r="O13" s="40"/>
      <c r="P13" s="103">
        <v>0</v>
      </c>
      <c r="Q13" s="47"/>
      <c r="R13" s="62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11</v>
      </c>
      <c r="B14" s="81"/>
      <c r="C14" s="79"/>
      <c r="D14" s="71"/>
      <c r="E14" s="79"/>
      <c r="F14" s="127"/>
      <c r="G14" s="79"/>
      <c r="H14" s="80"/>
      <c r="I14" s="81"/>
      <c r="J14" s="82"/>
      <c r="K14" s="75"/>
      <c r="L14" s="9"/>
      <c r="M14" s="76"/>
      <c r="N14" s="77"/>
      <c r="O14" s="78"/>
      <c r="P14" s="55">
        <v>0</v>
      </c>
      <c r="Q14" s="64"/>
      <c r="R14" s="65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12</v>
      </c>
      <c r="B15" s="30"/>
      <c r="C15" s="25"/>
      <c r="D15" s="25"/>
      <c r="E15" s="25"/>
      <c r="F15" s="122"/>
      <c r="G15" s="25"/>
      <c r="H15" s="26"/>
      <c r="I15" s="30"/>
      <c r="J15" s="27"/>
      <c r="K15" s="28"/>
      <c r="L15" s="9"/>
      <c r="M15" s="42"/>
      <c r="N15" s="39"/>
      <c r="O15" s="40"/>
      <c r="P15" s="103">
        <v>0</v>
      </c>
      <c r="Q15" s="47"/>
      <c r="R15" s="62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13</v>
      </c>
      <c r="B16" s="81"/>
      <c r="C16" s="71"/>
      <c r="D16" s="71"/>
      <c r="E16" s="71"/>
      <c r="F16" s="126"/>
      <c r="G16" s="71"/>
      <c r="H16" s="72"/>
      <c r="I16" s="73"/>
      <c r="J16" s="74"/>
      <c r="K16" s="75"/>
      <c r="L16" s="9"/>
      <c r="M16" s="76"/>
      <c r="N16" s="77"/>
      <c r="O16" s="78"/>
      <c r="P16" s="55">
        <v>0</v>
      </c>
      <c r="Q16" s="46"/>
      <c r="R16" s="65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14</v>
      </c>
      <c r="B17" s="30"/>
      <c r="C17" s="25"/>
      <c r="D17" s="25"/>
      <c r="E17" s="25"/>
      <c r="F17" s="122"/>
      <c r="G17" s="25"/>
      <c r="H17" s="26"/>
      <c r="I17" s="30"/>
      <c r="J17" s="27"/>
      <c r="K17" s="28"/>
      <c r="L17" s="9"/>
      <c r="M17" s="42"/>
      <c r="N17" s="39"/>
      <c r="O17" s="40"/>
      <c r="P17" s="103">
        <v>0</v>
      </c>
      <c r="Q17" s="47"/>
      <c r="R17" s="62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15</v>
      </c>
      <c r="B18" s="73"/>
      <c r="C18" s="71"/>
      <c r="D18" s="71"/>
      <c r="E18" s="71"/>
      <c r="F18" s="126"/>
      <c r="G18" s="71"/>
      <c r="H18" s="72"/>
      <c r="I18" s="73"/>
      <c r="J18" s="74"/>
      <c r="K18" s="75"/>
      <c r="L18" s="9"/>
      <c r="M18" s="76"/>
      <c r="N18" s="77"/>
      <c r="O18" s="78"/>
      <c r="P18" s="55">
        <v>0</v>
      </c>
      <c r="Q18" s="46"/>
      <c r="R18" s="63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16</v>
      </c>
      <c r="B19" s="30"/>
      <c r="C19" s="25"/>
      <c r="D19" s="25"/>
      <c r="E19" s="25"/>
      <c r="F19" s="122"/>
      <c r="G19" s="25"/>
      <c r="H19" s="26"/>
      <c r="I19" s="30"/>
      <c r="J19" s="27"/>
      <c r="K19" s="28"/>
      <c r="L19" s="9"/>
      <c r="M19" s="42"/>
      <c r="N19" s="39"/>
      <c r="O19" s="40"/>
      <c r="P19" s="103">
        <v>0</v>
      </c>
      <c r="Q19" s="83"/>
      <c r="R19" s="84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17</v>
      </c>
      <c r="B20" s="34"/>
      <c r="C20" s="32"/>
      <c r="D20" s="32"/>
      <c r="E20" s="32"/>
      <c r="F20" s="128"/>
      <c r="G20" s="32"/>
      <c r="H20" s="33"/>
      <c r="I20" s="34"/>
      <c r="J20" s="35"/>
      <c r="K20" s="36"/>
      <c r="L20" s="9"/>
      <c r="M20" s="76"/>
      <c r="N20" s="77"/>
      <c r="O20" s="78"/>
      <c r="P20" s="55">
        <v>0</v>
      </c>
      <c r="Q20" s="66"/>
      <c r="R20" s="85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18</v>
      </c>
      <c r="B21" s="30"/>
      <c r="C21" s="25"/>
      <c r="D21" s="25"/>
      <c r="E21" s="25"/>
      <c r="F21" s="122"/>
      <c r="G21" s="25"/>
      <c r="H21" s="26"/>
      <c r="I21" s="30"/>
      <c r="J21" s="27"/>
      <c r="K21" s="28"/>
      <c r="L21" s="9"/>
      <c r="M21" s="42"/>
      <c r="N21" s="39"/>
      <c r="O21" s="40"/>
      <c r="P21" s="103">
        <v>0</v>
      </c>
      <c r="Q21" s="67"/>
      <c r="R21" s="86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19</v>
      </c>
      <c r="B22" s="34"/>
      <c r="C22" s="32"/>
      <c r="D22" s="32"/>
      <c r="E22" s="32"/>
      <c r="F22" s="128"/>
      <c r="G22" s="32"/>
      <c r="H22" s="33"/>
      <c r="I22" s="34"/>
      <c r="J22" s="35"/>
      <c r="K22" s="36"/>
      <c r="L22" s="9"/>
      <c r="M22" s="76"/>
      <c r="N22" s="77"/>
      <c r="O22" s="78"/>
      <c r="P22" s="55">
        <v>0</v>
      </c>
      <c r="Q22" s="46"/>
      <c r="R22" s="63"/>
      <c r="S22" s="44">
        <f t="shared" si="0"/>
        <v>0</v>
      </c>
      <c r="T22" s="24">
        <f t="shared" si="1"/>
        <v>0</v>
      </c>
      <c r="U22" s="104">
        <f t="shared" ref="U22:V32" si="11">I22</f>
        <v>0</v>
      </c>
      <c r="V22" s="104">
        <f t="shared" si="11"/>
        <v>0</v>
      </c>
    </row>
    <row r="23" spans="1:22" x14ac:dyDescent="0.25">
      <c r="A23" s="5">
        <v>20</v>
      </c>
      <c r="B23" s="30"/>
      <c r="C23" s="25"/>
      <c r="D23" s="25"/>
      <c r="E23" s="25"/>
      <c r="F23" s="122"/>
      <c r="G23" s="25"/>
      <c r="H23" s="26"/>
      <c r="I23" s="30"/>
      <c r="J23" s="27"/>
      <c r="K23" s="28"/>
      <c r="L23" s="9"/>
      <c r="M23" s="42"/>
      <c r="N23" s="39"/>
      <c r="O23" s="40"/>
      <c r="P23" s="103">
        <v>0</v>
      </c>
      <c r="Q23" s="47"/>
      <c r="R23" s="41"/>
      <c r="S23" s="45">
        <f t="shared" si="0"/>
        <v>0</v>
      </c>
      <c r="T23" s="24">
        <f t="shared" si="1"/>
        <v>0</v>
      </c>
      <c r="U23" s="104">
        <f t="shared" si="11"/>
        <v>0</v>
      </c>
      <c r="V23" s="104">
        <f t="shared" si="11"/>
        <v>0</v>
      </c>
    </row>
    <row r="24" spans="1:22" x14ac:dyDescent="0.25">
      <c r="A24" s="5">
        <v>21</v>
      </c>
      <c r="B24" s="34"/>
      <c r="C24" s="32"/>
      <c r="D24" s="32"/>
      <c r="E24" s="32"/>
      <c r="F24" s="128"/>
      <c r="G24" s="32"/>
      <c r="H24" s="33"/>
      <c r="I24" s="34"/>
      <c r="J24" s="35"/>
      <c r="K24" s="36"/>
      <c r="L24" s="9"/>
      <c r="M24" s="76"/>
      <c r="N24" s="77"/>
      <c r="O24" s="78"/>
      <c r="P24" s="55">
        <v>0</v>
      </c>
      <c r="Q24" s="46"/>
      <c r="R24" s="63"/>
      <c r="S24" s="44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25">
      <c r="A25" s="5">
        <v>22</v>
      </c>
      <c r="B25" s="30"/>
      <c r="C25" s="25"/>
      <c r="D25" s="25"/>
      <c r="E25" s="25"/>
      <c r="F25" s="122"/>
      <c r="G25" s="25"/>
      <c r="H25" s="26"/>
      <c r="I25" s="30"/>
      <c r="J25" s="27"/>
      <c r="K25" s="28"/>
      <c r="L25" s="9"/>
      <c r="M25" s="42"/>
      <c r="N25" s="39"/>
      <c r="O25" s="40"/>
      <c r="P25" s="103">
        <v>0</v>
      </c>
      <c r="Q25" s="47"/>
      <c r="R25" s="62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25">
      <c r="A26" s="5">
        <v>23</v>
      </c>
      <c r="B26" s="73"/>
      <c r="C26" s="71"/>
      <c r="D26" s="71"/>
      <c r="E26" s="71"/>
      <c r="F26" s="126"/>
      <c r="G26" s="71"/>
      <c r="H26" s="72"/>
      <c r="I26" s="73"/>
      <c r="J26" s="74"/>
      <c r="K26" s="75"/>
      <c r="L26" s="43"/>
      <c r="M26" s="76"/>
      <c r="N26" s="77"/>
      <c r="O26" s="78"/>
      <c r="P26" s="55">
        <v>0</v>
      </c>
      <c r="Q26" s="87"/>
      <c r="R26" s="63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25">
      <c r="A27" s="5">
        <v>24</v>
      </c>
      <c r="B27" s="30"/>
      <c r="C27" s="25"/>
      <c r="D27" s="25"/>
      <c r="E27" s="25"/>
      <c r="F27" s="122"/>
      <c r="G27" s="25"/>
      <c r="H27" s="26"/>
      <c r="I27" s="30"/>
      <c r="J27" s="27"/>
      <c r="K27" s="28"/>
      <c r="L27" s="43"/>
      <c r="M27" s="42"/>
      <c r="N27" s="39"/>
      <c r="O27" s="40"/>
      <c r="P27" s="103">
        <v>0</v>
      </c>
      <c r="Q27" s="68"/>
      <c r="R27" s="62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25">
      <c r="A28" s="5">
        <v>25</v>
      </c>
      <c r="B28" s="81"/>
      <c r="C28" s="79"/>
      <c r="D28" s="71"/>
      <c r="E28" s="79"/>
      <c r="F28" s="127"/>
      <c r="G28" s="79"/>
      <c r="H28" s="80"/>
      <c r="I28" s="81"/>
      <c r="J28" s="82"/>
      <c r="K28" s="75"/>
      <c r="L28" s="43"/>
      <c r="M28" s="76"/>
      <c r="N28" s="77"/>
      <c r="O28" s="78"/>
      <c r="P28" s="55">
        <v>0</v>
      </c>
      <c r="Q28" s="88"/>
      <c r="R28" s="63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25">
      <c r="A29" s="5">
        <v>26</v>
      </c>
      <c r="B29" s="30"/>
      <c r="C29" s="25"/>
      <c r="D29" s="25"/>
      <c r="E29" s="25"/>
      <c r="F29" s="122"/>
      <c r="G29" s="25"/>
      <c r="H29" s="26"/>
      <c r="I29" s="30"/>
      <c r="J29" s="27"/>
      <c r="K29" s="28"/>
      <c r="L29" s="43"/>
      <c r="M29" s="42"/>
      <c r="N29" s="39"/>
      <c r="O29" s="40"/>
      <c r="P29" s="103">
        <v>0</v>
      </c>
      <c r="Q29" s="111"/>
      <c r="R29" s="62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25">
      <c r="A30" s="5">
        <v>27</v>
      </c>
      <c r="B30" s="73"/>
      <c r="C30" s="71"/>
      <c r="D30" s="71"/>
      <c r="E30" s="71"/>
      <c r="F30" s="126"/>
      <c r="G30" s="71"/>
      <c r="H30" s="72"/>
      <c r="I30" s="73"/>
      <c r="J30" s="74"/>
      <c r="K30" s="75"/>
      <c r="L30" s="43"/>
      <c r="M30" s="76"/>
      <c r="N30" s="77"/>
      <c r="O30" s="78"/>
      <c r="P30" s="55">
        <v>0</v>
      </c>
      <c r="Q30" s="88"/>
      <c r="R30" s="63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25">
      <c r="A31" s="5">
        <v>28</v>
      </c>
      <c r="B31" s="30"/>
      <c r="C31" s="25"/>
      <c r="D31" s="25"/>
      <c r="E31" s="25"/>
      <c r="F31" s="122"/>
      <c r="G31" s="25"/>
      <c r="H31" s="26"/>
      <c r="I31" s="30"/>
      <c r="J31" s="27"/>
      <c r="K31" s="28"/>
      <c r="L31" s="9"/>
      <c r="M31" s="42"/>
      <c r="N31" s="39"/>
      <c r="O31" s="40"/>
      <c r="P31" s="103">
        <v>0</v>
      </c>
      <c r="Q31" s="111"/>
      <c r="R31" s="69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25">
      <c r="A32" s="5">
        <v>29</v>
      </c>
      <c r="B32" s="34"/>
      <c r="C32" s="32"/>
      <c r="D32" s="32"/>
      <c r="E32" s="32"/>
      <c r="F32" s="128"/>
      <c r="G32" s="32"/>
      <c r="H32" s="33"/>
      <c r="I32" s="31"/>
      <c r="J32" s="35"/>
      <c r="K32" s="36"/>
      <c r="L32" s="9"/>
      <c r="M32" s="53"/>
      <c r="N32" s="54"/>
      <c r="O32" s="55"/>
      <c r="P32" s="55">
        <v>0</v>
      </c>
      <c r="Q32" s="70"/>
      <c r="R32" s="61"/>
      <c r="S32" s="44">
        <f t="shared" si="0"/>
        <v>0</v>
      </c>
      <c r="T32" s="24">
        <f t="shared" si="1"/>
        <v>0</v>
      </c>
      <c r="U32" s="104">
        <f t="shared" si="11"/>
        <v>0</v>
      </c>
      <c r="V32" s="104">
        <f t="shared" si="11"/>
        <v>0</v>
      </c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13:S32 S5:S6">
    <cfRule type="expression" dxfId="2" priority="17">
      <formula>M5&gt;G5</formula>
    </cfRule>
    <cfRule type="expression" priority="18">
      <formula>$M$5&gt;$G$5</formula>
    </cfRule>
  </conditionalFormatting>
  <conditionalFormatting sqref="S7:S11">
    <cfRule type="expression" dxfId="1" priority="13">
      <formula>M7&gt;G7</formula>
    </cfRule>
    <cfRule type="expression" priority="14">
      <formula>$M$5&gt;$G$5</formula>
    </cfRule>
  </conditionalFormatting>
  <conditionalFormatting sqref="S12">
    <cfRule type="expression" dxfId="0" priority="1">
      <formula>M12&gt;G12</formula>
    </cfRule>
    <cfRule type="expression" priority="2">
      <formula>$M$5&gt;$G$5</formula>
    </cfRule>
  </conditionalFormatting>
  <dataValidations count="3">
    <dataValidation type="list" allowBlank="1" showInputMessage="1" showErrorMessage="1" sqref="F6:F31">
      <formula1>"YES, NO"</formula1>
    </dataValidation>
    <dataValidation type="decimal" showInputMessage="1" showErrorMessage="1" sqref="P6:P32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8276AD2-F192-42F8-AF0F-D17AF1DBEFD1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purl.org/dc/dcmitype/"/>
    <ds:schemaRef ds:uri="607bd0a2-e667-407c-bac5-93961575169b"/>
    <ds:schemaRef ds:uri="http://schemas.microsoft.com/sharepoint/v3"/>
    <ds:schemaRef ds:uri="2da1c3d2-1f67-46b8-8c67-79052490f9d4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8942A1D-BB44-4FDF-802A-41B44B09C1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Troy Isbell</cp:lastModifiedBy>
  <cp:lastPrinted>2019-03-13T19:29:04Z</cp:lastPrinted>
  <dcterms:created xsi:type="dcterms:W3CDTF">2017-01-24T17:19:42Z</dcterms:created>
  <dcterms:modified xsi:type="dcterms:W3CDTF">2020-12-17T21:50:29Z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0x01010043ECD70FED0BFC43ABE302D04D0D84F7</vt:lpwstr>
  </property>
</Properties>
</file>