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hannah_thresholdcommunications_com/Documents/Customers/Wa Tech/"/>
    </mc:Choice>
  </mc:AlternateContent>
  <xr:revisionPtr revIDLastSave="0" documentId="8_{D1913A1F-61B4-4B5C-BDC1-24DB7B95606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" i="4" l="1"/>
  <c r="U9" i="4"/>
  <c r="T9" i="4"/>
  <c r="S9" i="4"/>
  <c r="V8" i="4"/>
  <c r="U8" i="4"/>
  <c r="T8" i="4"/>
  <c r="S8" i="4"/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<sst xmlns="http://schemas.openxmlformats.org/spreadsheetml/2006/main" count="67" uniqueCount="50">
  <si>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</si>
  <si>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</si>
  <si>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</si>
  <si>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</si>
  <si>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</si>
  <si>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</si>
  <si>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</si>
  <si>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</si>
  <si>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</si>
  <si>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</si>
  <si>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</si>
  <si>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</si>
  <si>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</si>
  <si>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</si>
  <si>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</si>
  <si>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</si>
  <si>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</si>
  <si>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</si>
  <si>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</si>
  <si>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</si>
  <si>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</si>
  <si>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</si>
  <si>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</si>
  <si>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</si>
  <si>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</si>
  <si>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</si>
  <si>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</si>
  <si>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</si>
  <si>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</si>
  <si>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</si>
  <si>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</si>
  <si>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1737 Airport Way S, 
Holgate Bldg., Ste 100                                                             Seattle, WA  98134-1636</t>
  </si>
  <si>
    <t>NO</t>
  </si>
  <si>
    <t>1000M (1G)</t>
  </si>
  <si>
    <t xml:space="preserve">***We will not accept circuit delivery before 3/3/2021***                                                                                 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</si>
  <si>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LAN Room, Holgate Bldg., Suite 100.           Demarc to be located no further than 10 feet of DSHS Router.</t>
  </si>
  <si>
    <t>PE-SEA1720/DSHS4016/LTS</t>
  </si>
  <si>
    <t>VE-SEA1720/DSHS4016/LTS</t>
  </si>
  <si>
    <t xml:space="preserve">***We will not accept circuit delivery before 3/3/2021***
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</si>
  <si>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Evaluation  Model for Solicitation Number N21-RFQ-013</t>
  </si>
  <si>
    <t>Brian Vo   206-341-7619 or                                        David Riojas   206-930-9445                                            Building owner/Property Mgmt.:                  Kendra Gonzalez    253-398-9026 or      206-792-6318 kendra.gonzalez@cbre.com</t>
  </si>
  <si>
    <t>VE-GLD2001/CNTY2001/DSHS6053/DOLC2001</t>
  </si>
  <si>
    <t>205 S Columbus Ave, Goldendale, WA 98620-9054</t>
  </si>
  <si>
    <t>Jeffery Roe
Klickitat County IT Manager
Desk: 509-773-2424
jeffr@klickitatcounty.org</t>
  </si>
  <si>
    <t>Install in Basement of court house building in  room near current state router per attached site map and per LCON</t>
  </si>
  <si>
    <t>100M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</si>
  <si>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</si>
  <si>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N/A</t>
  </si>
  <si>
    <t>PE-GLD2001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</si>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</sst>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39" borderId="35" xfId="47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0" zoomScaleNormal="80" workbookViewId="0">
      <selection activeCell="K18" sqref="K1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39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16.5" thickBot="1" x14ac:dyDescent="0.3">
      <c r="A2" s="5"/>
      <c r="B2" s="6" t="s">
        <v>1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8" t="s">
        <v>30</v>
      </c>
      <c r="N2" s="139"/>
      <c r="O2" s="139"/>
      <c r="P2" s="139"/>
      <c r="Q2" s="114"/>
      <c r="R2" s="115"/>
      <c r="S2" s="102"/>
      <c r="T2" s="102"/>
    </row>
    <row r="3" spans="1:22" s="100" customFormat="1" ht="16.5" thickBot="1" x14ac:dyDescent="0.3">
      <c r="A3" s="10"/>
      <c r="B3" s="11"/>
      <c r="C3" s="129"/>
      <c r="D3" s="129"/>
      <c r="E3" s="129"/>
      <c r="F3" s="12"/>
      <c r="G3" s="12"/>
      <c r="H3" s="12"/>
      <c r="I3" s="144" t="s">
        <v>15</v>
      </c>
      <c r="J3" s="145"/>
      <c r="K3" s="13"/>
      <c r="L3" s="14"/>
      <c r="M3" s="140"/>
      <c r="N3" s="141"/>
      <c r="O3" s="141"/>
      <c r="P3" s="141"/>
      <c r="Q3" s="142" t="s">
        <v>28</v>
      </c>
      <c r="R3" s="143"/>
      <c r="S3" s="146" t="s">
        <v>21</v>
      </c>
      <c r="T3" s="146"/>
      <c r="U3" s="146"/>
      <c r="V3" s="146"/>
    </row>
    <row r="4" spans="1:22" s="100" customFormat="1" ht="79.5" thickBot="1" x14ac:dyDescent="0.3">
      <c r="A4" s="10"/>
      <c r="B4" s="17" t="s">
        <v>3</v>
      </c>
      <c r="C4" s="130" t="s">
        <v>11</v>
      </c>
      <c r="D4" s="130" t="s">
        <v>2</v>
      </c>
      <c r="E4" s="130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8" t="s">
        <v>6</v>
      </c>
      <c r="C5" s="48" t="s">
        <v>7</v>
      </c>
      <c r="D5" s="48" t="s">
        <v>8</v>
      </c>
      <c r="E5" s="48" t="s">
        <v>0</v>
      </c>
      <c r="F5" s="120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157.5" x14ac:dyDescent="0.25">
      <c r="A6" s="5">
        <v>2</v>
      </c>
      <c r="B6" s="119" t="s">
        <v>36</v>
      </c>
      <c r="C6" s="94" t="s">
        <v>31</v>
      </c>
      <c r="D6" s="94" t="s">
        <v>40</v>
      </c>
      <c r="E6" s="94" t="s">
        <v>35</v>
      </c>
      <c r="F6" s="121" t="s">
        <v>32</v>
      </c>
      <c r="G6" s="25">
        <v>150</v>
      </c>
      <c r="H6" s="26" t="s">
        <v>33</v>
      </c>
      <c r="I6" s="30">
        <v>5</v>
      </c>
      <c r="J6" s="27">
        <v>95</v>
      </c>
      <c r="K6" s="28" t="s">
        <v>34</v>
      </c>
      <c r="L6" s="9"/>
      <c r="M6" s="42"/>
      <c r="N6" s="39"/>
      <c r="O6" s="40" t="s">
        <v>49</v>
      </c>
      <c r="P6" s="103">
        <v>0</v>
      </c>
      <c r="Q6" s="132"/>
      <c r="R6" s="133"/>
      <c r="S6" s="44">
        <f t="shared" si="0"/>
        <v>150</v>
      </c>
      <c r="T6" s="24" t="e">
        <f t="shared" si="1"/>
        <v>#VALUE!</v>
      </c>
      <c r="U6" s="104">
        <f t="shared" si="2"/>
        <v>5</v>
      </c>
      <c r="V6" s="104">
        <f t="shared" si="2"/>
        <v>95</v>
      </c>
    </row>
    <row r="7" spans="1:22" ht="113.25" customHeight="1" x14ac:dyDescent="0.25">
      <c r="A7" s="5">
        <v>3</v>
      </c>
      <c r="B7" s="107" t="s">
        <v>37</v>
      </c>
      <c r="C7" s="105" t="s">
        <v>31</v>
      </c>
      <c r="D7" s="105" t="s">
        <v>40</v>
      </c>
      <c r="E7" s="105" t="s">
        <v>35</v>
      </c>
      <c r="F7" s="122" t="s">
        <v>32</v>
      </c>
      <c r="G7" s="105">
        <v>150</v>
      </c>
      <c r="H7" s="106" t="s">
        <v>33</v>
      </c>
      <c r="I7" s="107">
        <v>5</v>
      </c>
      <c r="J7" s="108">
        <v>95</v>
      </c>
      <c r="K7" s="109" t="s">
        <v>38</v>
      </c>
      <c r="L7" s="9"/>
      <c r="M7" s="53"/>
      <c r="N7" s="54"/>
      <c r="O7" s="55" t="s">
        <v>49</v>
      </c>
      <c r="P7" s="55">
        <v>0</v>
      </c>
      <c r="Q7" s="64"/>
      <c r="R7" s="134"/>
      <c r="S7" s="45">
        <f t="shared" si="0"/>
        <v>150</v>
      </c>
      <c r="T7" s="24" t="e">
        <f t="shared" si="1"/>
        <v>#VALUE!</v>
      </c>
      <c r="U7" s="104">
        <f t="shared" si="2"/>
        <v>5</v>
      </c>
      <c r="V7" s="104">
        <f t="shared" si="2"/>
        <v>95</v>
      </c>
    </row>
    <row r="8" spans="1:22" ht="258" customHeight="1" x14ac:dyDescent="0.25">
      <c r="A8" s="5">
        <v>4</v>
      </c>
      <c r="B8" s="119" t="s">
        <v>41</v>
      </c>
      <c r="C8" s="94" t="s">
        <v>42</v>
      </c>
      <c r="D8" s="94" t="s">
        <v>43</v>
      </c>
      <c r="E8" s="94" t="s">
        <v>44</v>
      </c>
      <c r="F8" s="121" t="s">
        <v>9</v>
      </c>
      <c r="G8" s="25">
        <v>150</v>
      </c>
      <c r="H8" s="26" t="s">
        <v>45</v>
      </c>
      <c r="I8" s="30">
        <v>5</v>
      </c>
      <c r="J8" s="27">
        <v>95</v>
      </c>
      <c r="K8" s="28" t="s">
        <v>46</v>
      </c>
      <c r="L8" s="9"/>
      <c r="M8" s="42">
        <v>140</v>
      </c>
      <c r="N8" s="39" t="s">
        <v>12</v>
      </c>
      <c r="O8" s="40">
        <v>899</v>
      </c>
      <c r="P8" s="103">
        <v>500</v>
      </c>
      <c r="Q8" s="135" t="s">
        <v>47</v>
      </c>
      <c r="R8" s="62">
        <v>1499</v>
      </c>
      <c r="S8" s="44">
        <f t="shared" si="0"/>
        <v>140</v>
      </c>
      <c r="T8" s="24">
        <f t="shared" si="1"/>
        <v>22076</v>
      </c>
      <c r="U8" s="104">
        <f t="shared" si="2"/>
        <v>5</v>
      </c>
      <c r="V8" s="104">
        <f t="shared" si="2"/>
        <v>95</v>
      </c>
    </row>
    <row r="9" spans="1:22" ht="63" x14ac:dyDescent="0.25">
      <c r="A9" s="5">
        <v>5</v>
      </c>
      <c r="B9" s="107" t="s">
        <v>48</v>
      </c>
      <c r="C9" s="105" t="s">
        <v>42</v>
      </c>
      <c r="D9" s="105" t="s">
        <v>43</v>
      </c>
      <c r="E9" s="105" t="s">
        <v>44</v>
      </c>
      <c r="F9" s="122" t="s">
        <v>9</v>
      </c>
      <c r="G9" s="105">
        <v>150</v>
      </c>
      <c r="H9" s="106" t="s">
        <v>45</v>
      </c>
      <c r="I9" s="107">
        <v>5</v>
      </c>
      <c r="J9" s="108">
        <v>95</v>
      </c>
      <c r="K9" s="109"/>
      <c r="L9" s="9"/>
      <c r="M9" s="53">
        <v>140</v>
      </c>
      <c r="N9" s="54" t="s">
        <v>12</v>
      </c>
      <c r="O9" s="55">
        <v>730</v>
      </c>
      <c r="P9" s="55">
        <v>500</v>
      </c>
      <c r="Q9" s="136" t="s">
        <v>47</v>
      </c>
      <c r="R9" s="61">
        <v>1299</v>
      </c>
      <c r="S9" s="45">
        <f t="shared" si="0"/>
        <v>140</v>
      </c>
      <c r="T9" s="24">
        <f t="shared" si="1"/>
        <v>18020</v>
      </c>
      <c r="U9" s="104">
        <f t="shared" si="2"/>
        <v>5</v>
      </c>
      <c r="V9" s="104">
        <f t="shared" si="2"/>
        <v>95</v>
      </c>
    </row>
    <row r="10" spans="1:22" x14ac:dyDescent="0.25">
      <c r="A10" s="5">
        <v>6</v>
      </c>
      <c r="B10" s="91"/>
      <c r="C10" s="89"/>
      <c r="D10" s="89"/>
      <c r="E10" s="89"/>
      <c r="F10" s="123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ref="S10:S12" si="3">IF(ISBLANK(M10),G10,M10)</f>
        <v>0</v>
      </c>
      <c r="T10" s="24">
        <f t="shared" ref="T10:T12" si="4">24*O10+P10</f>
        <v>0</v>
      </c>
      <c r="U10" s="104">
        <f t="shared" ref="U10:U12" si="5">I10</f>
        <v>0</v>
      </c>
      <c r="V10" s="104">
        <f t="shared" ref="V10:V12" si="6">J10</f>
        <v>0</v>
      </c>
    </row>
    <row r="11" spans="1:22" x14ac:dyDescent="0.25">
      <c r="A11" s="5">
        <v>7</v>
      </c>
      <c r="B11" s="73"/>
      <c r="C11" s="71"/>
      <c r="D11" s="71"/>
      <c r="E11" s="71"/>
      <c r="F11" s="124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5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0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0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10:S12">
    <cfRule type="expression" dxfId="2" priority="13">
      <formula>M10&gt;G10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8:S9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schemas.microsoft.com/office/2006/documentManagement/types"/>
    <ds:schemaRef ds:uri="607bd0a2-e667-407c-bac5-93961575169b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2da1c3d2-1f67-46b8-8c67-79052490f9d4"/>
    <ds:schemaRef ds:uri="http://schemas.microsoft.com/sharepoint/v3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2021-01-05T20:49:24Z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