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workbookPr defaultThemeVersion="124226"/>
  <mc:AlternateContent xmlns:mc="http://schemas.openxmlformats.org/markup-compatibility/2006">
    <mc:Choice Requires="x15">
      <x15ac:absPath xmlns:x15ac="http://schemas.microsoft.com/office/spreadsheetml/2010/11/ac" url="C:\Users\hannah.THRESHINC\Desktop\WA Tech RFQ's\"/>
    </mc:Choice>
  </mc:AlternateContent>
  <xr:revisionPtr revIDLastSave="0" documentId="13_ncr:1_{BC3A5850-E55C-4F49-894B-977D3634BBF2}" xr6:coauthVersionLast="46" xr6:coauthVersionMax="46" xr10:uidLastSave="{00000000-0000-0000-0000-000000000000}"/>
  <bookViews>
    <workbookView xWindow="1515" yWindow="75" windowWidth="26100" windowHeight="15225"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22" i="4" l="1"/>
  <c r="U22" i="4"/>
  <c r="T22" i="4"/>
  <c r="S22" i="4"/>
  <c r="V21" i="4"/>
  <c r="U21" i="4"/>
  <c r="T21" i="4"/>
  <c r="S21" i="4"/>
  <c r="V33" i="4" l="1"/>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0" i="4"/>
  <c r="U20" i="4"/>
  <c r="T20" i="4"/>
  <c r="S20" i="4"/>
  <c r="V19" i="4"/>
  <c r="U19" i="4"/>
  <c r="T19" i="4"/>
  <c r="S19" i="4"/>
  <c r="V18" i="4"/>
  <c r="U18" i="4"/>
  <c r="T18" i="4"/>
  <c r="S18" i="4"/>
  <c r="V17" i="4"/>
  <c r="U17" i="4"/>
  <c r="T17" i="4"/>
  <c r="S17" i="4"/>
  <c r="V16" i="4"/>
  <c r="U16" i="4"/>
  <c r="T16" i="4"/>
  <c r="S16" i="4"/>
  <c r="V15" i="4"/>
  <c r="U15" i="4"/>
  <c r="T15" i="4"/>
  <c r="S15" i="4"/>
  <c r="V44" i="4" l="1"/>
  <c r="U44" i="4"/>
  <c r="T44" i="4"/>
  <c r="S44" i="4"/>
  <c r="V43" i="4"/>
  <c r="U43" i="4"/>
  <c r="T43" i="4"/>
  <c r="S43" i="4"/>
  <c r="V42" i="4"/>
  <c r="U42" i="4"/>
  <c r="T42" i="4"/>
  <c r="S42" i="4"/>
  <c r="V41" i="4"/>
  <c r="U41" i="4"/>
  <c r="T41" i="4"/>
  <c r="S41" i="4"/>
  <c r="V40" i="4"/>
  <c r="U40" i="4"/>
  <c r="T40" i="4"/>
  <c r="S40" i="4"/>
  <c r="V39" i="4"/>
  <c r="U39" i="4"/>
  <c r="T39" i="4"/>
  <c r="S39" i="4"/>
  <c r="V38" i="4"/>
  <c r="U38" i="4"/>
  <c r="T38" i="4"/>
  <c r="S38" i="4"/>
  <c r="V37" i="4"/>
  <c r="U37" i="4"/>
  <c r="T37" i="4"/>
  <c r="S37" i="4"/>
  <c r="V36" i="4"/>
  <c r="U36" i="4"/>
  <c r="T36" i="4"/>
  <c r="S36" i="4"/>
  <c r="V35" i="4"/>
  <c r="U35" i="4"/>
  <c r="T35" i="4"/>
  <c r="S35" i="4"/>
  <c r="V34" i="4"/>
  <c r="U34" i="4"/>
  <c r="T34" i="4"/>
  <c r="S34" i="4"/>
  <c r="V14" i="4"/>
  <c r="U14" i="4"/>
  <c r="T14" i="4"/>
  <c r="S14" i="4"/>
  <c r="V13" i="4"/>
  <c r="U13" i="4"/>
  <c r="T13" i="4"/>
  <c r="S13" i="4"/>
  <c r="V12" i="4"/>
  <c r="U12" i="4"/>
  <c r="T12" i="4"/>
  <c r="S12" i="4"/>
  <c r="V11" i="4"/>
  <c r="U11" i="4"/>
  <c r="T11" i="4"/>
  <c r="S11" i="4"/>
  <c r="V10" i="4"/>
  <c r="U10" i="4"/>
  <c r="T10" i="4"/>
  <c r="S10" i="4"/>
  <c r="V9" i="4"/>
  <c r="U9" i="4"/>
  <c r="T9" i="4"/>
  <c r="S9" i="4"/>
  <c r="V7" i="4" l="1"/>
  <c r="U7" i="4"/>
  <c r="T7" i="4"/>
  <c r="S7" i="4"/>
  <c r="V6" i="4"/>
  <c r="U6" i="4"/>
  <c r="T6" i="4"/>
  <c r="S6" i="4"/>
  <c r="V8" i="4" l="1"/>
  <c r="U8" i="4"/>
  <c r="T8" i="4"/>
  <c r="S8" i="4"/>
  <c r="S5" i="4" l="1"/>
  <c r="T5" i="4"/>
  <c r="U5" i="4"/>
  <c r="V5" i="4"/>
</calcChain>
</file>

<file path=xl/sharedStrings.xml><?xml version="1.0" encoding="utf-8"?>
<sst xmlns="http://schemas.openxmlformats.org/spreadsheetml/2006/main" count="178" uniqueCount="99">
  <si>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</si>
  <si>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</si>
  <si>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</si>
  <si>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</si>
  <si>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</si>
  <si>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</si>
  <si>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</si>
  <si>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</si>
  <si>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</si>
  <si>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</si>
  <si>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</si>
  <si>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</si>
  <si>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</si>
  <si>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</si>
  <si>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</si>
  <si>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</si>
  <si>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</si>
  <si>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</si>
  <si>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</si>
  <si>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</si>
  <si>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</si>
  <si>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</si>
  <si>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</si>
  <si>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</si>
  <si>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</si>
  <si>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</si>
  <si>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</si>
  <si>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</si>
  <si>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</si>
  <si>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</si>
  <si>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</si>
  <si>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421 5th Ave                                                             Forks, WA  98331-9100</t>
  </si>
  <si>
    <t>Liz Knigge
360-789-9211
kniggel@dshs.wa.gov;                      Building contact:  Robert Lee Baker, Sandysunni, LLC   206-842-1949</t>
  </si>
  <si>
    <t>LAN Room, Bldg 421.  Circuit termination should be same location as existing.  Circuit hand-off to be located no further than 10 cable feet from DSHS Router.</t>
  </si>
  <si>
    <t>NO</t>
  </si>
  <si>
    <t>100M</t>
  </si>
  <si>
    <t>WSP1502</t>
  </si>
  <si>
    <t>WSP POC: David Smith
360-534-0696
david.Smith@wsp.wa.gov
Site Owner: Jason Armstrong
Jason.Armstrong@PARKS.WA.GOV
360-902-8844</t>
  </si>
  <si>
    <t>Install per attached aerial diagram
WSP to determin Ethernet handoff location with vendor during site-survey.</t>
  </si>
  <si>
    <t>Vendor to extend the Ethernet handoff to WSP router equipment location. Copper termination. Must be 1600+ MTU . WSP site contact person (David Smith) and site owner must be made aware and approve all site construction.</t>
  </si>
  <si>
    <t>41020 State Route 20
Oak Harbor, WA. 98277-7947</t>
  </si>
  <si>
    <t>N/A</t>
  </si>
  <si>
    <t>This request is for a redundant / diverse circuit for this site. Existing Primary circuit is provided by StarTouch. Proposed solution must not utilize StarTouch.</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</si>
  <si>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site. Existing Primary circuit is provided by StarTouch. Proposed solution must not utilize StarTouch.***</t>
  </si>
  <si>
    <t>PE-FKS0502/DSHS6005/DOLD0502</t>
  </si>
  <si>
    <t>VE-FKS0502/DSHS6005/DOLD0502</t>
  </si>
  <si>
    <t>DOLC0518</t>
  </si>
  <si>
    <t>West End Vehicle Licensing
192681 Hwy 101, 
Forks, WA 98331-9205</t>
  </si>
  <si>
    <t>DOL Network Support 360-664-4904 DLISNetTelSup@dol.wa.gov  Local office contact  Cheryl Anderson 360-374-9240 CAnderson@VFS.DOL.WA.GOV</t>
  </si>
  <si>
    <t>Install extended handoff per attached site map (DOLC0518 Floor plan.pdf)</t>
  </si>
  <si>
    <t>PE-SPO3202/DSHS1072/LTS-DSHS1072/HUM3201</t>
  </si>
  <si>
    <t>1330 N Washington St                                          Spokane, WA 99201-2443</t>
  </si>
  <si>
    <t>Liz Knigge                                                360-789-9211                                      kniggel@dshs.wa.gov;                              Building contact: Rock Point Holdings, LLC</t>
  </si>
  <si>
    <t>LAN Room, Bldg 1330, same location as existing circuit.  Circuit hand-off to be located no further than 10 cable feet from DSHS Router.  Please contact LCON if questions on circuit termination location.</t>
  </si>
  <si>
    <t>1000M (1G)</t>
  </si>
  <si>
    <t>This request is for a redundant / diverse circuit for this location. Existing service is provided by StarTouch. Proposed solution must not utilize StarTouch.</t>
  </si>
  <si>
    <t>VE-SPO3202/DSHS1072/LTS-DSHS1072/HUM3201</t>
  </si>
  <si>
    <t>This is a multi-port / multi-vlan request.
1) Vendor to deliver 3 ports / 3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location. Existing service is provided by StarTouch. Proposed solution must not utilize StarTouch.***</t>
  </si>
  <si>
    <t>Snohomish County Data center
3016 OAKES
EVERETT, WA 98201</t>
  </si>
  <si>
    <t>Kirk Copple
425-388-3211
Kirk.Copple@snoco.org</t>
  </si>
  <si>
    <t>Extend Hand off to County Data center per attached drawing (CNTY3101.pdf) to witin 10 FT of State router</t>
  </si>
  <si>
    <t>This is a multi-port / multi-vlan request.
1) Vendor to deliver 4 ports / 4 vlans - one vlan per port.
2) CTS / WaTech will assign vlan numbers on Tech Order.
3) Vendor to clearly label their handoff device at the end site, with the CTS / WaTech provided site name.
4) Vendor Telco  to provide the vlan to port assignment details with the completion notice.  For example - vlan A on port 1, vlan B on port 2, etc.
5) Vendor Telco  to provide an aggregate circuit at the bandwidth specified in this RFQ.  CTS / WaTech will police and shape the traffic for each vlan.</t>
  </si>
  <si>
    <t xml:space="preserve">DOLC1516 </t>
  </si>
  <si>
    <t>Vehicle Licensing of Freeland
18205 State Route 525 Unit #4, 
Freeland, WA 98249</t>
  </si>
  <si>
    <t>Office contacts:
Owner Michael Syreen
Supervisor: Vicki Nickson
360-331-1626</t>
  </si>
  <si>
    <t>Install extended hand off per attached site map (DOLC1516 Feeland  floor plan.pdf)</t>
  </si>
  <si>
    <t>VE-EVR3105/CNTY3101/DOLC3101/DSHS3051/City Marysville</t>
  </si>
  <si>
    <t>PE-EVR3105/CNTY3101/DOLC3101/DSHS3051/City Marysville</t>
  </si>
  <si>
    <t>PE-LAK2702/DSHS5014/LTS</t>
  </si>
  <si>
    <t>Western State Hospital - Secondary              9601 Steilacoom Blvd SW                         Lakewood, WA 98498-7212</t>
  </si>
  <si>
    <t>Liz Knigge
360-789-9211                                       kniggel@dshs.wa.gov</t>
  </si>
  <si>
    <t>LAN Room, Bldg 9601 - Western State Hospital.  Circuit hand-off to be located no further than 10 cable feet from DSHS Router.  Please contact LCON, shown in the 'Site Contact(s)' column, if questions on circuit termination location.</t>
  </si>
  <si>
    <t>This request is for a redundant / diverse circuit for this location. Existing Primary circuit is provided by Mammoth with CenturyLink as last mile provider. Proposed solution must not utilize either Mammoth or CenturyLink.</t>
  </si>
  <si>
    <t>VE-LAK2702/DSHS5014/LTS</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</si>
  <si>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location. Existing Primary circuit is provided by Mammoth with CenturyLink as last mile provider. Proposed solution must not utilize either Mammoth or CenturyLink.***</t>
  </si>
  <si>
    <t>PE-ARL3101/DSHS3016/LTS</t>
  </si>
  <si>
    <t>3704 172nd St NE, Suite P                           Arlington, WA 98223-6336</t>
  </si>
  <si>
    <t>Liz Knigge
360-789-9211                                       kniggel@dshs.wa.gov;                             Building contact: Northgate Station LP c/o Azose Commercial Properties</t>
  </si>
  <si>
    <t>Suite P, Bldg 3704.  Circuit hand-off to be located no further than 10 cable feet from DSHS Router.  Refer to LCON for questions on circuit termination location.  DSHS is not the sole tenant at this site.</t>
  </si>
  <si>
    <t>Per DSHS, the building owner will not allow equipment mounted above six feet from the ground on the building exterior.</t>
  </si>
  <si>
    <t>VE-ARL3101/DSHS3016/LTS</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</si>
  <si>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***Per DSHS, the building owner will not allow equipment mounted above six feet from the ground on the building exterior.***</t>
  </si>
  <si>
    <t>DSHS3002</t>
  </si>
  <si>
    <t>4101 Meridian St                        Bellingham, WA 98226-5514</t>
  </si>
  <si>
    <t>LAN Room, Bldg 4101.  Circuit hand-off to be located no further than 10 cable feet from DSHS Router.  Refer to LCON for questions on circuit termination location.  DSHS is not the sole tenant at this site.</t>
  </si>
  <si>
    <t>DOCSPOY</t>
  </si>
  <si>
    <t>9507 N Division
Suite E
Spokane, WA  99218-1554</t>
  </si>
  <si>
    <t>Kimi Tuxford
509-998-2732
kktuxford@doc1.wa.gov
Building Contact:
Franz Griffin
509-413-3872
fcgriffin@doc1.wa.gov</t>
  </si>
  <si>
    <t>Terminate in Kitchen and extend to DOC Suite E.  Install extended handoff per attached site map (DOCSPOY-Site Map.pdf)</t>
  </si>
  <si>
    <t xml:space="preserve">DOLC3902 </t>
  </si>
  <si>
    <t>Yakima County Annex
213 N 1st Street
Yakima, WA 98901</t>
  </si>
  <si>
    <t>Office Contact: Jennifer Richter           509-574-1334 jennifer.richter@co.yakima.wa.us
Site support contact DOL Network Support 360-664-4904 DLISNetTelSup@dol.wa.gov</t>
  </si>
  <si>
    <t>Install extended handoff per LCON in rack location -  Building is new -Map of location of building is attached. Install extended handoff per attached site map (DOLC3902 Building Map.pdf)</t>
  </si>
  <si>
    <t>DOLS8901</t>
  </si>
  <si>
    <t>DOL Union Gap
2725 Rudkin Rd, 
Union Gap, WA 98903-1644</t>
  </si>
  <si>
    <t>Office Contact: Pamela Byrd
509-249-4492
Site support contact DOL Network Support 360-664-4904 DLISNetTelSup@dol.wa.gov</t>
  </si>
  <si>
    <t>Install extended Hand off per attached site map and per LCON. Install extended handoff per attached site map (DOLS8901 - Union Gap Office layuot 2017.pdf)</t>
  </si>
  <si>
    <t>Evaluation Model for Solicitation Number N21-RFQ-015 Amendment 2</t>
  </si>
  <si>
    <t>nb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</si>
</sst>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2">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1">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0" borderId="51" xfId="0" applyFont="1" applyBorder="1" applyAlignment="1">
      <alignment horizontal="left" vertical="top" wrapText="1"/>
    </xf>
    <xf numFmtId="0" fontId="2" fillId="0" borderId="50" xfId="0" applyFont="1" applyBorder="1" applyAlignment="1">
      <alignment horizontal="left" vertical="top" wrapText="1"/>
    </xf>
    <xf numFmtId="7" fontId="2" fillId="39" borderId="41" xfId="47" applyBorder="1">
      <alignment horizontal="left" vertical="top" wrapText="1"/>
    </xf>
    <xf numFmtId="7" fontId="2" fillId="40" borderId="41" xfId="44"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C16" zoomScale="66" zoomScaleNormal="66" workbookViewId="0">
      <selection activeCell="O40" sqref="O40"/>
    </sheetView>
  </sheetViews>
  <sheetFormatPr defaultColWidth="8.85546875" defaultRowHeight="15.75" x14ac:dyDescent="0.25"/>
  <cols>
    <col min="1" max="1" width="4.42578125" style="1" bestFit="1" customWidth="1"/>
    <col min="2" max="2" width="62.85546875" style="1" customWidth="1"/>
    <col min="3" max="3" width="35.140625" style="128" customWidth="1"/>
    <col min="4" max="4" width="38.140625" style="128" customWidth="1"/>
    <col min="5" max="5" width="42.42578125" style="128"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6" width="12.140625" style="3" customWidth="1"/>
    <col min="17" max="17" width="13" style="115" customWidth="1"/>
    <col min="18" max="18" width="13" style="116"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31" t="s">
        <v>97</v>
      </c>
      <c r="B1" s="131"/>
      <c r="C1" s="131"/>
      <c r="D1" s="131"/>
      <c r="E1" s="131"/>
      <c r="F1" s="131"/>
      <c r="G1" s="131"/>
      <c r="H1" s="131"/>
      <c r="I1" s="131"/>
      <c r="J1" s="131"/>
      <c r="K1" s="131"/>
      <c r="Q1" s="111"/>
      <c r="R1" s="112"/>
      <c r="S1" s="4"/>
      <c r="T1" s="4"/>
    </row>
    <row r="2" spans="1:22" ht="16.5" thickBot="1" x14ac:dyDescent="0.3">
      <c r="A2" s="5"/>
      <c r="B2" s="6" t="s">
        <v>1</v>
      </c>
      <c r="C2" s="7"/>
      <c r="D2" s="7"/>
      <c r="E2" s="7"/>
      <c r="F2" s="7"/>
      <c r="G2" s="7"/>
      <c r="H2" s="7"/>
      <c r="I2" s="7"/>
      <c r="J2" s="7"/>
      <c r="K2" s="8"/>
      <c r="L2" s="9"/>
      <c r="M2" s="132" t="s">
        <v>30</v>
      </c>
      <c r="N2" s="133"/>
      <c r="O2" s="133"/>
      <c r="P2" s="133"/>
      <c r="Q2" s="113"/>
      <c r="R2" s="114"/>
      <c r="S2" s="100"/>
      <c r="T2" s="100"/>
    </row>
    <row r="3" spans="1:22" s="98" customFormat="1" ht="16.5" thickBot="1" x14ac:dyDescent="0.3">
      <c r="A3" s="10"/>
      <c r="B3" s="11"/>
      <c r="C3" s="12"/>
      <c r="D3" s="12"/>
      <c r="E3" s="12"/>
      <c r="F3" s="12"/>
      <c r="G3" s="12"/>
      <c r="H3" s="12"/>
      <c r="I3" s="138" t="s">
        <v>15</v>
      </c>
      <c r="J3" s="139"/>
      <c r="K3" s="13"/>
      <c r="L3" s="14"/>
      <c r="M3" s="134"/>
      <c r="N3" s="135"/>
      <c r="O3" s="135"/>
      <c r="P3" s="135"/>
      <c r="Q3" s="136" t="s">
        <v>28</v>
      </c>
      <c r="R3" s="137"/>
      <c r="S3" s="140" t="s">
        <v>21</v>
      </c>
      <c r="T3" s="140"/>
      <c r="U3" s="140"/>
      <c r="V3" s="140"/>
    </row>
    <row r="4" spans="1:22" s="98" customFormat="1" ht="79.5" thickBot="1" x14ac:dyDescent="0.3">
      <c r="A4" s="10"/>
      <c r="B4" s="17" t="s">
        <v>3</v>
      </c>
      <c r="C4" s="127" t="s">
        <v>11</v>
      </c>
      <c r="D4" s="127" t="s">
        <v>2</v>
      </c>
      <c r="E4" s="127" t="s">
        <v>5</v>
      </c>
      <c r="F4" s="15" t="s">
        <v>4</v>
      </c>
      <c r="G4" s="16" t="s">
        <v>16</v>
      </c>
      <c r="H4" s="15" t="s">
        <v>14</v>
      </c>
      <c r="I4" s="17" t="s">
        <v>17</v>
      </c>
      <c r="J4" s="18" t="s">
        <v>20</v>
      </c>
      <c r="K4" s="18" t="s">
        <v>29</v>
      </c>
      <c r="L4" s="14"/>
      <c r="M4" s="19" t="s">
        <v>24</v>
      </c>
      <c r="N4" s="20" t="s">
        <v>27</v>
      </c>
      <c r="O4" s="21" t="s">
        <v>22</v>
      </c>
      <c r="P4" s="21" t="s">
        <v>23</v>
      </c>
      <c r="Q4" s="37" t="s">
        <v>25</v>
      </c>
      <c r="R4" s="38" t="s">
        <v>26</v>
      </c>
      <c r="S4" s="99" t="s">
        <v>18</v>
      </c>
      <c r="T4" s="99" t="s">
        <v>19</v>
      </c>
      <c r="U4" s="99" t="s">
        <v>17</v>
      </c>
      <c r="V4" s="99" t="s">
        <v>20</v>
      </c>
    </row>
    <row r="5" spans="1:22" ht="48" thickTop="1" x14ac:dyDescent="0.25">
      <c r="A5" s="5">
        <v>1</v>
      </c>
      <c r="B5" s="117" t="s">
        <v>6</v>
      </c>
      <c r="C5" s="48" t="s">
        <v>7</v>
      </c>
      <c r="D5" s="48" t="s">
        <v>8</v>
      </c>
      <c r="E5" s="48" t="s">
        <v>0</v>
      </c>
      <c r="F5" s="119" t="s">
        <v>9</v>
      </c>
      <c r="G5" s="48">
        <v>120</v>
      </c>
      <c r="H5" s="49" t="s">
        <v>10</v>
      </c>
      <c r="I5" s="50">
        <v>10</v>
      </c>
      <c r="J5" s="51">
        <v>90</v>
      </c>
      <c r="K5" s="52" t="s">
        <v>13</v>
      </c>
      <c r="L5" s="9"/>
      <c r="M5" s="56">
        <v>20</v>
      </c>
      <c r="N5" s="57" t="s">
        <v>12</v>
      </c>
      <c r="O5" s="58">
        <v>500</v>
      </c>
      <c r="P5" s="58">
        <v>1000</v>
      </c>
      <c r="Q5" s="59">
        <v>1000</v>
      </c>
      <c r="R5" s="60">
        <v>1800</v>
      </c>
      <c r="S5" s="110">
        <f t="shared" ref="S5:S7" si="0">IF(ISBLANK(M5),G5,M5)</f>
        <v>20</v>
      </c>
      <c r="T5" s="23">
        <f t="shared" ref="T5:T7" si="1">24*O5+P5</f>
        <v>13000</v>
      </c>
      <c r="U5" s="22">
        <f t="shared" ref="U5:V7" si="2">I5</f>
        <v>10</v>
      </c>
      <c r="V5" s="22">
        <f t="shared" si="2"/>
        <v>90</v>
      </c>
    </row>
    <row r="6" spans="1:22" ht="78.75" x14ac:dyDescent="0.25">
      <c r="A6" s="5">
        <v>2</v>
      </c>
      <c r="B6" s="118" t="s">
        <v>44</v>
      </c>
      <c r="C6" s="92" t="s">
        <v>31</v>
      </c>
      <c r="D6" s="92" t="s">
        <v>32</v>
      </c>
      <c r="E6" s="92" t="s">
        <v>33</v>
      </c>
      <c r="F6" s="120" t="s">
        <v>34</v>
      </c>
      <c r="G6" s="25">
        <v>250</v>
      </c>
      <c r="H6" s="26" t="s">
        <v>35</v>
      </c>
      <c r="I6" s="30">
        <v>5</v>
      </c>
      <c r="J6" s="27">
        <v>95</v>
      </c>
      <c r="K6" s="28" t="s">
        <v>42</v>
      </c>
      <c r="L6" s="9"/>
      <c r="M6" s="42"/>
      <c r="N6" s="39"/>
      <c r="O6" s="40" t="s">
        <v>98</v>
      </c>
      <c r="P6" s="101">
        <v>0</v>
      </c>
      <c r="Q6" s="129" t="s">
        <v>41</v>
      </c>
      <c r="R6" s="62"/>
      <c r="S6" s="44">
        <f t="shared" si="0"/>
        <v>250</v>
      </c>
      <c r="T6" s="24" t="e">
        <f t="shared" si="1"/>
        <v>#VALUE!</v>
      </c>
      <c r="U6" s="102">
        <f t="shared" si="2"/>
        <v>5</v>
      </c>
      <c r="V6" s="102">
        <f t="shared" si="2"/>
        <v>95</v>
      </c>
    </row>
    <row r="7" spans="1:22" ht="283.5" x14ac:dyDescent="0.25">
      <c r="A7" s="5">
        <v>3</v>
      </c>
      <c r="B7" s="106" t="s">
        <v>45</v>
      </c>
      <c r="C7" s="104" t="s">
        <v>31</v>
      </c>
      <c r="D7" s="104" t="s">
        <v>32</v>
      </c>
      <c r="E7" s="104" t="s">
        <v>33</v>
      </c>
      <c r="F7" s="121" t="s">
        <v>34</v>
      </c>
      <c r="G7" s="104">
        <v>250</v>
      </c>
      <c r="H7" s="105" t="s">
        <v>35</v>
      </c>
      <c r="I7" s="106">
        <v>5</v>
      </c>
      <c r="J7" s="107">
        <v>95</v>
      </c>
      <c r="K7" s="108" t="s">
        <v>43</v>
      </c>
      <c r="L7" s="9"/>
      <c r="M7" s="53"/>
      <c r="N7" s="54"/>
      <c r="O7" s="55" t="s">
        <v>98</v>
      </c>
      <c r="P7" s="55">
        <v>0</v>
      </c>
      <c r="Q7" s="130" t="s">
        <v>41</v>
      </c>
      <c r="R7" s="61"/>
      <c r="S7" s="45">
        <f t="shared" si="0"/>
        <v>250</v>
      </c>
      <c r="T7" s="24" t="e">
        <f t="shared" si="1"/>
        <v>#VALUE!</v>
      </c>
      <c r="U7" s="102">
        <f t="shared" si="2"/>
        <v>5</v>
      </c>
      <c r="V7" s="102">
        <f t="shared" si="2"/>
        <v>95</v>
      </c>
    </row>
    <row r="8" spans="1:22" ht="110.25" x14ac:dyDescent="0.25">
      <c r="A8" s="5">
        <v>4</v>
      </c>
      <c r="B8" s="30" t="s">
        <v>36</v>
      </c>
      <c r="C8" s="92" t="s">
        <v>40</v>
      </c>
      <c r="D8" s="92" t="s">
        <v>37</v>
      </c>
      <c r="E8" s="92" t="s">
        <v>38</v>
      </c>
      <c r="F8" s="120" t="s">
        <v>9</v>
      </c>
      <c r="G8" s="25">
        <v>225</v>
      </c>
      <c r="H8" s="26" t="s">
        <v>35</v>
      </c>
      <c r="I8" s="30">
        <v>30</v>
      </c>
      <c r="J8" s="27">
        <v>70</v>
      </c>
      <c r="K8" s="28" t="s">
        <v>39</v>
      </c>
      <c r="L8" s="9"/>
      <c r="M8" s="42"/>
      <c r="N8" s="39"/>
      <c r="O8" s="40" t="s">
        <v>98</v>
      </c>
      <c r="P8" s="101">
        <v>0</v>
      </c>
      <c r="Q8" s="129" t="s">
        <v>41</v>
      </c>
      <c r="R8" s="62"/>
      <c r="S8" s="44">
        <f t="shared" ref="S8" si="3">IF(ISBLANK(M8),G8,M8)</f>
        <v>225</v>
      </c>
      <c r="T8" s="24" t="e">
        <f t="shared" ref="T8" si="4">24*O8+P8</f>
        <v>#VALUE!</v>
      </c>
      <c r="U8" s="102">
        <f t="shared" ref="U8" si="5">I8</f>
        <v>30</v>
      </c>
      <c r="V8" s="102">
        <f t="shared" ref="V8" si="6">J8</f>
        <v>70</v>
      </c>
    </row>
    <row r="9" spans="1:22" ht="78.75" x14ac:dyDescent="0.25">
      <c r="A9" s="5">
        <v>5</v>
      </c>
      <c r="B9" s="106" t="s">
        <v>46</v>
      </c>
      <c r="C9" s="103" t="s">
        <v>47</v>
      </c>
      <c r="D9" s="103" t="s">
        <v>48</v>
      </c>
      <c r="E9" s="103" t="s">
        <v>49</v>
      </c>
      <c r="F9" s="121" t="s">
        <v>9</v>
      </c>
      <c r="G9" s="104">
        <v>150</v>
      </c>
      <c r="H9" s="105" t="s">
        <v>10</v>
      </c>
      <c r="I9" s="106">
        <v>5</v>
      </c>
      <c r="J9" s="107">
        <v>95</v>
      </c>
      <c r="K9" s="108"/>
      <c r="L9" s="9"/>
      <c r="M9" s="76"/>
      <c r="N9" s="77"/>
      <c r="O9" s="78" t="s">
        <v>98</v>
      </c>
      <c r="P9" s="55">
        <v>0</v>
      </c>
      <c r="Q9" s="64"/>
      <c r="R9" s="65"/>
      <c r="S9" s="44">
        <f t="shared" ref="S9:S44" si="7">IF(ISBLANK(M9),G9,M9)</f>
        <v>150</v>
      </c>
      <c r="T9" s="24" t="e">
        <f t="shared" ref="T9:T44" si="8">24*O9+P9</f>
        <v>#VALUE!</v>
      </c>
      <c r="U9" s="102">
        <f t="shared" ref="U9:U44" si="9">I9</f>
        <v>5</v>
      </c>
      <c r="V9" s="102">
        <f t="shared" ref="V9:V44" si="10">J9</f>
        <v>95</v>
      </c>
    </row>
    <row r="10" spans="1:22" ht="78.75" x14ac:dyDescent="0.25">
      <c r="A10" s="5">
        <v>6</v>
      </c>
      <c r="B10" s="89" t="s">
        <v>50</v>
      </c>
      <c r="C10" s="87" t="s">
        <v>51</v>
      </c>
      <c r="D10" s="87" t="s">
        <v>52</v>
      </c>
      <c r="E10" s="87" t="s">
        <v>53</v>
      </c>
      <c r="F10" s="122" t="s">
        <v>34</v>
      </c>
      <c r="G10" s="87">
        <v>150</v>
      </c>
      <c r="H10" s="88" t="s">
        <v>54</v>
      </c>
      <c r="I10" s="89">
        <v>5</v>
      </c>
      <c r="J10" s="90">
        <v>95</v>
      </c>
      <c r="K10" s="91" t="s">
        <v>55</v>
      </c>
      <c r="L10" s="9"/>
      <c r="M10" s="42">
        <v>149</v>
      </c>
      <c r="N10" s="39" t="s">
        <v>12</v>
      </c>
      <c r="O10" s="40">
        <v>1699</v>
      </c>
      <c r="P10" s="101">
        <v>500</v>
      </c>
      <c r="Q10" s="47"/>
      <c r="R10" s="129" t="s">
        <v>41</v>
      </c>
      <c r="S10" s="44">
        <f t="shared" si="7"/>
        <v>149</v>
      </c>
      <c r="T10" s="24">
        <f t="shared" si="8"/>
        <v>41276</v>
      </c>
      <c r="U10" s="102">
        <f t="shared" si="9"/>
        <v>5</v>
      </c>
      <c r="V10" s="102">
        <f t="shared" si="10"/>
        <v>95</v>
      </c>
    </row>
    <row r="11" spans="1:22" ht="283.5" x14ac:dyDescent="0.25">
      <c r="A11" s="5">
        <v>7</v>
      </c>
      <c r="B11" s="73" t="s">
        <v>56</v>
      </c>
      <c r="C11" s="71" t="s">
        <v>51</v>
      </c>
      <c r="D11" s="71" t="s">
        <v>52</v>
      </c>
      <c r="E11" s="71" t="s">
        <v>53</v>
      </c>
      <c r="F11" s="123" t="s">
        <v>34</v>
      </c>
      <c r="G11" s="93">
        <v>150</v>
      </c>
      <c r="H11" s="94" t="s">
        <v>54</v>
      </c>
      <c r="I11" s="95">
        <v>5</v>
      </c>
      <c r="J11" s="96">
        <v>95</v>
      </c>
      <c r="K11" s="97" t="s">
        <v>57</v>
      </c>
      <c r="L11" s="9"/>
      <c r="M11" s="76">
        <v>149</v>
      </c>
      <c r="N11" s="77" t="s">
        <v>12</v>
      </c>
      <c r="O11" s="78">
        <v>1899</v>
      </c>
      <c r="P11" s="55">
        <v>500</v>
      </c>
      <c r="Q11" s="46"/>
      <c r="R11" s="130" t="s">
        <v>41</v>
      </c>
      <c r="S11" s="44">
        <f t="shared" si="7"/>
        <v>149</v>
      </c>
      <c r="T11" s="24">
        <f t="shared" si="8"/>
        <v>46076</v>
      </c>
      <c r="U11" s="102">
        <f t="shared" si="9"/>
        <v>5</v>
      </c>
      <c r="V11" s="102">
        <f t="shared" si="10"/>
        <v>95</v>
      </c>
    </row>
    <row r="12" spans="1:22" ht="47.25" x14ac:dyDescent="0.25">
      <c r="A12" s="5">
        <v>8</v>
      </c>
      <c r="B12" s="30" t="s">
        <v>67</v>
      </c>
      <c r="C12" s="25" t="s">
        <v>58</v>
      </c>
      <c r="D12" s="25" t="s">
        <v>59</v>
      </c>
      <c r="E12" s="25" t="s">
        <v>60</v>
      </c>
      <c r="F12" s="120" t="s">
        <v>9</v>
      </c>
      <c r="G12" s="25">
        <v>150</v>
      </c>
      <c r="H12" s="26" t="s">
        <v>35</v>
      </c>
      <c r="I12" s="30">
        <v>5</v>
      </c>
      <c r="J12" s="27">
        <v>95</v>
      </c>
      <c r="K12" s="28"/>
      <c r="L12" s="9"/>
      <c r="M12" s="42"/>
      <c r="N12" s="39"/>
      <c r="O12" s="40" t="s">
        <v>98</v>
      </c>
      <c r="P12" s="101">
        <v>0</v>
      </c>
      <c r="Q12" s="129" t="s">
        <v>41</v>
      </c>
      <c r="R12" s="62"/>
      <c r="S12" s="44">
        <f t="shared" si="7"/>
        <v>150</v>
      </c>
      <c r="T12" s="24" t="e">
        <f t="shared" si="8"/>
        <v>#VALUE!</v>
      </c>
      <c r="U12" s="102">
        <f t="shared" si="9"/>
        <v>5</v>
      </c>
      <c r="V12" s="102">
        <f t="shared" si="10"/>
        <v>95</v>
      </c>
    </row>
    <row r="13" spans="1:22" ht="204.75" x14ac:dyDescent="0.25">
      <c r="A13" s="5">
        <v>9</v>
      </c>
      <c r="B13" s="73" t="s">
        <v>66</v>
      </c>
      <c r="C13" s="71" t="s">
        <v>58</v>
      </c>
      <c r="D13" s="71" t="s">
        <v>59</v>
      </c>
      <c r="E13" s="71" t="s">
        <v>60</v>
      </c>
      <c r="F13" s="124" t="s">
        <v>9</v>
      </c>
      <c r="G13" s="71">
        <v>150</v>
      </c>
      <c r="H13" s="72" t="s">
        <v>35</v>
      </c>
      <c r="I13" s="73">
        <v>5</v>
      </c>
      <c r="J13" s="74">
        <v>95</v>
      </c>
      <c r="K13" s="75" t="s">
        <v>61</v>
      </c>
      <c r="L13" s="9"/>
      <c r="M13" s="76"/>
      <c r="N13" s="77"/>
      <c r="O13" s="78" t="s">
        <v>98</v>
      </c>
      <c r="P13" s="55">
        <v>0</v>
      </c>
      <c r="Q13" s="130" t="s">
        <v>41</v>
      </c>
      <c r="R13" s="63"/>
      <c r="S13" s="44">
        <f t="shared" si="7"/>
        <v>150</v>
      </c>
      <c r="T13" s="24" t="e">
        <f t="shared" si="8"/>
        <v>#VALUE!</v>
      </c>
      <c r="U13" s="102">
        <f t="shared" si="9"/>
        <v>5</v>
      </c>
      <c r="V13" s="102">
        <f t="shared" si="10"/>
        <v>95</v>
      </c>
    </row>
    <row r="14" spans="1:22" ht="63" x14ac:dyDescent="0.25">
      <c r="A14" s="5">
        <v>10</v>
      </c>
      <c r="B14" s="30" t="s">
        <v>62</v>
      </c>
      <c r="C14" s="25" t="s">
        <v>63</v>
      </c>
      <c r="D14" s="25" t="s">
        <v>64</v>
      </c>
      <c r="E14" s="25" t="s">
        <v>65</v>
      </c>
      <c r="F14" s="120" t="s">
        <v>9</v>
      </c>
      <c r="G14" s="25">
        <v>150</v>
      </c>
      <c r="H14" s="26" t="s">
        <v>10</v>
      </c>
      <c r="I14" s="30">
        <v>5</v>
      </c>
      <c r="J14" s="27">
        <v>95</v>
      </c>
      <c r="K14" s="28"/>
      <c r="L14" s="9"/>
      <c r="M14" s="42"/>
      <c r="N14" s="39"/>
      <c r="O14" s="40" t="s">
        <v>98</v>
      </c>
      <c r="P14" s="101">
        <v>0</v>
      </c>
      <c r="Q14" s="47"/>
      <c r="R14" s="62"/>
      <c r="S14" s="44">
        <f t="shared" si="7"/>
        <v>150</v>
      </c>
      <c r="T14" s="24" t="e">
        <f t="shared" si="8"/>
        <v>#VALUE!</v>
      </c>
      <c r="U14" s="102">
        <f t="shared" si="9"/>
        <v>5</v>
      </c>
      <c r="V14" s="102">
        <f t="shared" si="10"/>
        <v>95</v>
      </c>
    </row>
    <row r="15" spans="1:22" ht="94.5" x14ac:dyDescent="0.25">
      <c r="A15" s="5">
        <v>11</v>
      </c>
      <c r="B15" s="81" t="s">
        <v>68</v>
      </c>
      <c r="C15" s="79" t="s">
        <v>69</v>
      </c>
      <c r="D15" s="71" t="s">
        <v>70</v>
      </c>
      <c r="E15" s="79" t="s">
        <v>71</v>
      </c>
      <c r="F15" s="125" t="s">
        <v>34</v>
      </c>
      <c r="G15" s="79">
        <v>365</v>
      </c>
      <c r="H15" s="80" t="s">
        <v>35</v>
      </c>
      <c r="I15" s="81">
        <v>5</v>
      </c>
      <c r="J15" s="82">
        <v>95</v>
      </c>
      <c r="K15" s="75" t="s">
        <v>72</v>
      </c>
      <c r="L15" s="9"/>
      <c r="M15" s="76"/>
      <c r="N15" s="77"/>
      <c r="O15" s="78" t="s">
        <v>98</v>
      </c>
      <c r="P15" s="55">
        <v>0</v>
      </c>
      <c r="Q15" s="130" t="s">
        <v>41</v>
      </c>
      <c r="R15" s="65"/>
      <c r="S15" s="44">
        <f t="shared" ref="S15:S33" si="11">IF(ISBLANK(M15),G15,M15)</f>
        <v>365</v>
      </c>
      <c r="T15" s="24" t="e">
        <f t="shared" ref="T15:T33" si="12">24*O15+P15</f>
        <v>#VALUE!</v>
      </c>
      <c r="U15" s="102">
        <f t="shared" ref="U15:U33" si="13">I15</f>
        <v>5</v>
      </c>
      <c r="V15" s="102">
        <f t="shared" ref="V15:V33" si="14">J15</f>
        <v>95</v>
      </c>
    </row>
    <row r="16" spans="1:22" ht="299.25" x14ac:dyDescent="0.25">
      <c r="A16" s="5">
        <v>12</v>
      </c>
      <c r="B16" s="30" t="s">
        <v>73</v>
      </c>
      <c r="C16" s="25" t="s">
        <v>69</v>
      </c>
      <c r="D16" s="25" t="s">
        <v>70</v>
      </c>
      <c r="E16" s="25" t="s">
        <v>71</v>
      </c>
      <c r="F16" s="120" t="s">
        <v>34</v>
      </c>
      <c r="G16" s="25">
        <v>365</v>
      </c>
      <c r="H16" s="26" t="s">
        <v>35</v>
      </c>
      <c r="I16" s="30">
        <v>5</v>
      </c>
      <c r="J16" s="27">
        <v>95</v>
      </c>
      <c r="K16" s="28" t="s">
        <v>74</v>
      </c>
      <c r="L16" s="9"/>
      <c r="M16" s="42"/>
      <c r="N16" s="39"/>
      <c r="O16" s="40" t="s">
        <v>98</v>
      </c>
      <c r="P16" s="101">
        <v>0</v>
      </c>
      <c r="Q16" s="129" t="s">
        <v>41</v>
      </c>
      <c r="R16" s="62"/>
      <c r="S16" s="44">
        <f t="shared" si="11"/>
        <v>365</v>
      </c>
      <c r="T16" s="24" t="e">
        <f t="shared" si="12"/>
        <v>#VALUE!</v>
      </c>
      <c r="U16" s="102">
        <f t="shared" si="13"/>
        <v>5</v>
      </c>
      <c r="V16" s="102">
        <f t="shared" si="14"/>
        <v>95</v>
      </c>
    </row>
    <row r="17" spans="1:22" ht="78.75" x14ac:dyDescent="0.25">
      <c r="A17" s="5">
        <v>13</v>
      </c>
      <c r="B17" s="81" t="s">
        <v>75</v>
      </c>
      <c r="C17" s="71" t="s">
        <v>76</v>
      </c>
      <c r="D17" s="71" t="s">
        <v>77</v>
      </c>
      <c r="E17" s="71" t="s">
        <v>78</v>
      </c>
      <c r="F17" s="124" t="s">
        <v>34</v>
      </c>
      <c r="G17" s="71">
        <v>150</v>
      </c>
      <c r="H17" s="72" t="s">
        <v>35</v>
      </c>
      <c r="I17" s="73">
        <v>5</v>
      </c>
      <c r="J17" s="74">
        <v>95</v>
      </c>
      <c r="K17" s="75" t="s">
        <v>79</v>
      </c>
      <c r="L17" s="9"/>
      <c r="M17" s="76">
        <v>149</v>
      </c>
      <c r="N17" s="77" t="s">
        <v>12</v>
      </c>
      <c r="O17" s="78">
        <v>760</v>
      </c>
      <c r="P17" s="55">
        <v>500</v>
      </c>
      <c r="Q17" s="130" t="s">
        <v>41</v>
      </c>
      <c r="R17" s="65"/>
      <c r="S17" s="44">
        <f t="shared" si="11"/>
        <v>149</v>
      </c>
      <c r="T17" s="24">
        <f t="shared" si="12"/>
        <v>18740</v>
      </c>
      <c r="U17" s="102">
        <f t="shared" si="13"/>
        <v>5</v>
      </c>
      <c r="V17" s="102">
        <f t="shared" si="14"/>
        <v>95</v>
      </c>
    </row>
    <row r="18" spans="1:22" ht="267.75" x14ac:dyDescent="0.25">
      <c r="A18" s="5">
        <v>14</v>
      </c>
      <c r="B18" s="30" t="s">
        <v>80</v>
      </c>
      <c r="C18" s="25" t="s">
        <v>76</v>
      </c>
      <c r="D18" s="25" t="s">
        <v>77</v>
      </c>
      <c r="E18" s="25" t="s">
        <v>78</v>
      </c>
      <c r="F18" s="120" t="s">
        <v>34</v>
      </c>
      <c r="G18" s="25">
        <v>150</v>
      </c>
      <c r="H18" s="26" t="s">
        <v>35</v>
      </c>
      <c r="I18" s="30">
        <v>5</v>
      </c>
      <c r="J18" s="27">
        <v>95</v>
      </c>
      <c r="K18" s="28" t="s">
        <v>81</v>
      </c>
      <c r="L18" s="9"/>
      <c r="M18" s="42">
        <v>149</v>
      </c>
      <c r="N18" s="39" t="s">
        <v>12</v>
      </c>
      <c r="O18" s="40">
        <v>875</v>
      </c>
      <c r="P18" s="101">
        <v>500</v>
      </c>
      <c r="Q18" s="129" t="s">
        <v>41</v>
      </c>
      <c r="R18" s="62"/>
      <c r="S18" s="44">
        <f t="shared" si="11"/>
        <v>149</v>
      </c>
      <c r="T18" s="24">
        <f t="shared" si="12"/>
        <v>21500</v>
      </c>
      <c r="U18" s="102">
        <f t="shared" si="13"/>
        <v>5</v>
      </c>
      <c r="V18" s="102">
        <f t="shared" si="14"/>
        <v>95</v>
      </c>
    </row>
    <row r="19" spans="1:22" ht="78.75" x14ac:dyDescent="0.25">
      <c r="A19" s="5">
        <v>15</v>
      </c>
      <c r="B19" s="73" t="s">
        <v>82</v>
      </c>
      <c r="C19" s="71" t="s">
        <v>83</v>
      </c>
      <c r="D19" s="71" t="s">
        <v>70</v>
      </c>
      <c r="E19" s="71" t="s">
        <v>84</v>
      </c>
      <c r="F19" s="124" t="s">
        <v>34</v>
      </c>
      <c r="G19" s="71">
        <v>225</v>
      </c>
      <c r="H19" s="72" t="s">
        <v>35</v>
      </c>
      <c r="I19" s="73">
        <v>30</v>
      </c>
      <c r="J19" s="74">
        <v>70</v>
      </c>
      <c r="K19" s="75" t="s">
        <v>79</v>
      </c>
      <c r="L19" s="9"/>
      <c r="M19" s="76">
        <v>185</v>
      </c>
      <c r="N19" s="77" t="s">
        <v>12</v>
      </c>
      <c r="O19" s="78">
        <v>760</v>
      </c>
      <c r="P19" s="55">
        <v>500</v>
      </c>
      <c r="Q19" s="130" t="s">
        <v>41</v>
      </c>
      <c r="R19" s="63"/>
      <c r="S19" s="44">
        <f t="shared" si="11"/>
        <v>185</v>
      </c>
      <c r="T19" s="24">
        <f t="shared" si="12"/>
        <v>18740</v>
      </c>
      <c r="U19" s="102">
        <f t="shared" si="13"/>
        <v>30</v>
      </c>
      <c r="V19" s="102">
        <f t="shared" si="14"/>
        <v>70</v>
      </c>
    </row>
    <row r="20" spans="1:22" ht="126" x14ac:dyDescent="0.25">
      <c r="A20" s="5">
        <v>16</v>
      </c>
      <c r="B20" s="30" t="s">
        <v>85</v>
      </c>
      <c r="C20" s="25" t="s">
        <v>86</v>
      </c>
      <c r="D20" s="25" t="s">
        <v>87</v>
      </c>
      <c r="E20" s="25" t="s">
        <v>88</v>
      </c>
      <c r="F20" s="120" t="s">
        <v>9</v>
      </c>
      <c r="G20" s="25">
        <v>225</v>
      </c>
      <c r="H20" s="26" t="s">
        <v>35</v>
      </c>
      <c r="I20" s="30">
        <v>30</v>
      </c>
      <c r="J20" s="27">
        <v>70</v>
      </c>
      <c r="K20" s="28"/>
      <c r="L20" s="9"/>
      <c r="M20" s="42"/>
      <c r="N20" s="39"/>
      <c r="O20" s="40" t="s">
        <v>98</v>
      </c>
      <c r="P20" s="101">
        <v>0</v>
      </c>
      <c r="Q20" s="129" t="s">
        <v>41</v>
      </c>
      <c r="R20" s="83"/>
      <c r="S20" s="44">
        <f t="shared" si="11"/>
        <v>225</v>
      </c>
      <c r="T20" s="24" t="e">
        <f t="shared" si="12"/>
        <v>#VALUE!</v>
      </c>
      <c r="U20" s="102">
        <f t="shared" si="13"/>
        <v>30</v>
      </c>
      <c r="V20" s="102">
        <f t="shared" si="14"/>
        <v>70</v>
      </c>
    </row>
    <row r="21" spans="1:22" ht="94.5" x14ac:dyDescent="0.25">
      <c r="A21" s="5">
        <v>17</v>
      </c>
      <c r="B21" s="34" t="s">
        <v>89</v>
      </c>
      <c r="C21" s="32" t="s">
        <v>90</v>
      </c>
      <c r="D21" s="32" t="s">
        <v>91</v>
      </c>
      <c r="E21" s="32" t="s">
        <v>92</v>
      </c>
      <c r="F21" s="126" t="s">
        <v>9</v>
      </c>
      <c r="G21" s="32">
        <v>150</v>
      </c>
      <c r="H21" s="33" t="s">
        <v>10</v>
      </c>
      <c r="I21" s="34">
        <v>5</v>
      </c>
      <c r="J21" s="35">
        <v>95</v>
      </c>
      <c r="K21" s="36"/>
      <c r="L21" s="9"/>
      <c r="M21" s="76"/>
      <c r="N21" s="77"/>
      <c r="O21" s="78" t="s">
        <v>98</v>
      </c>
      <c r="P21" s="55">
        <v>0</v>
      </c>
      <c r="Q21" s="66"/>
      <c r="R21" s="84"/>
      <c r="S21" s="44">
        <f t="shared" ref="S21:S22" si="15">IF(ISBLANK(M21),G21,M21)</f>
        <v>150</v>
      </c>
      <c r="T21" s="24" t="e">
        <f t="shared" ref="T21:T22" si="16">24*O21+P21</f>
        <v>#VALUE!</v>
      </c>
      <c r="U21" s="102">
        <f t="shared" ref="U21:U22" si="17">I21</f>
        <v>5</v>
      </c>
      <c r="V21" s="102">
        <f t="shared" ref="V21:V22" si="18">J21</f>
        <v>95</v>
      </c>
    </row>
    <row r="22" spans="1:22" ht="78.75" x14ac:dyDescent="0.25">
      <c r="A22" s="5">
        <v>18</v>
      </c>
      <c r="B22" s="30" t="s">
        <v>93</v>
      </c>
      <c r="C22" s="25" t="s">
        <v>94</v>
      </c>
      <c r="D22" s="25" t="s">
        <v>95</v>
      </c>
      <c r="E22" s="25" t="s">
        <v>96</v>
      </c>
      <c r="F22" s="120" t="s">
        <v>9</v>
      </c>
      <c r="G22" s="25">
        <v>150</v>
      </c>
      <c r="H22" s="26" t="s">
        <v>54</v>
      </c>
      <c r="I22" s="30">
        <v>5</v>
      </c>
      <c r="J22" s="27">
        <v>95</v>
      </c>
      <c r="K22" s="28"/>
      <c r="L22" s="9"/>
      <c r="M22" s="42">
        <v>149</v>
      </c>
      <c r="N22" s="39" t="s">
        <v>12</v>
      </c>
      <c r="O22" s="40">
        <v>1299</v>
      </c>
      <c r="P22" s="101">
        <v>500</v>
      </c>
      <c r="Q22" s="67"/>
      <c r="R22" s="129" t="s">
        <v>41</v>
      </c>
      <c r="S22" s="44">
        <f t="shared" si="15"/>
        <v>149</v>
      </c>
      <c r="T22" s="24">
        <f t="shared" si="16"/>
        <v>31676</v>
      </c>
      <c r="U22" s="102">
        <f t="shared" si="17"/>
        <v>5</v>
      </c>
      <c r="V22" s="102">
        <f t="shared" si="18"/>
        <v>95</v>
      </c>
    </row>
    <row r="23" spans="1:22" x14ac:dyDescent="0.25">
      <c r="A23" s="5">
        <v>19</v>
      </c>
      <c r="B23" s="34"/>
      <c r="C23" s="32"/>
      <c r="D23" s="32"/>
      <c r="E23" s="32"/>
      <c r="F23" s="126"/>
      <c r="G23" s="32"/>
      <c r="H23" s="33"/>
      <c r="I23" s="34"/>
      <c r="J23" s="35"/>
      <c r="K23" s="36"/>
      <c r="L23" s="9"/>
      <c r="M23" s="76"/>
      <c r="N23" s="77"/>
      <c r="O23" s="78"/>
      <c r="P23" s="55"/>
      <c r="Q23" s="46"/>
      <c r="R23" s="63"/>
      <c r="S23" s="44">
        <f t="shared" si="11"/>
        <v>0</v>
      </c>
      <c r="T23" s="24">
        <f t="shared" si="12"/>
        <v>0</v>
      </c>
      <c r="U23" s="102">
        <f t="shared" si="13"/>
        <v>0</v>
      </c>
      <c r="V23" s="102">
        <f t="shared" si="14"/>
        <v>0</v>
      </c>
    </row>
    <row r="24" spans="1:22" x14ac:dyDescent="0.25">
      <c r="A24" s="5">
        <v>20</v>
      </c>
      <c r="B24" s="30"/>
      <c r="C24" s="25"/>
      <c r="D24" s="25"/>
      <c r="E24" s="25"/>
      <c r="F24" s="120"/>
      <c r="G24" s="25"/>
      <c r="H24" s="26"/>
      <c r="I24" s="30"/>
      <c r="J24" s="27"/>
      <c r="K24" s="28"/>
      <c r="L24" s="9"/>
      <c r="M24" s="42"/>
      <c r="N24" s="39"/>
      <c r="O24" s="40"/>
      <c r="P24" s="101"/>
      <c r="Q24" s="47"/>
      <c r="R24" s="41"/>
      <c r="S24" s="44">
        <f t="shared" si="11"/>
        <v>0</v>
      </c>
      <c r="T24" s="24">
        <f t="shared" si="12"/>
        <v>0</v>
      </c>
      <c r="U24" s="102">
        <f t="shared" si="13"/>
        <v>0</v>
      </c>
      <c r="V24" s="102">
        <f t="shared" si="14"/>
        <v>0</v>
      </c>
    </row>
    <row r="25" spans="1:22" x14ac:dyDescent="0.25">
      <c r="A25" s="5">
        <v>21</v>
      </c>
      <c r="B25" s="34"/>
      <c r="C25" s="32"/>
      <c r="D25" s="32"/>
      <c r="E25" s="32"/>
      <c r="F25" s="126"/>
      <c r="G25" s="32"/>
      <c r="H25" s="33"/>
      <c r="I25" s="34"/>
      <c r="J25" s="35"/>
      <c r="K25" s="36"/>
      <c r="L25" s="9"/>
      <c r="M25" s="76"/>
      <c r="N25" s="77"/>
      <c r="O25" s="78"/>
      <c r="P25" s="55"/>
      <c r="Q25" s="46"/>
      <c r="R25" s="63"/>
      <c r="S25" s="44">
        <f t="shared" si="11"/>
        <v>0</v>
      </c>
      <c r="T25" s="24">
        <f t="shared" si="12"/>
        <v>0</v>
      </c>
      <c r="U25" s="102">
        <f t="shared" si="13"/>
        <v>0</v>
      </c>
      <c r="V25" s="102">
        <f t="shared" si="14"/>
        <v>0</v>
      </c>
    </row>
    <row r="26" spans="1:22" x14ac:dyDescent="0.25">
      <c r="A26" s="5">
        <v>22</v>
      </c>
      <c r="B26" s="30"/>
      <c r="C26" s="25"/>
      <c r="D26" s="25"/>
      <c r="E26" s="25"/>
      <c r="F26" s="120"/>
      <c r="G26" s="25"/>
      <c r="H26" s="26"/>
      <c r="I26" s="30"/>
      <c r="J26" s="27"/>
      <c r="K26" s="28"/>
      <c r="L26" s="9"/>
      <c r="M26" s="42"/>
      <c r="N26" s="39"/>
      <c r="O26" s="40"/>
      <c r="P26" s="101"/>
      <c r="Q26" s="47"/>
      <c r="R26" s="62"/>
      <c r="S26" s="44">
        <f t="shared" si="11"/>
        <v>0</v>
      </c>
      <c r="T26" s="24">
        <f t="shared" si="12"/>
        <v>0</v>
      </c>
      <c r="U26" s="102">
        <f t="shared" si="13"/>
        <v>0</v>
      </c>
      <c r="V26" s="102">
        <f t="shared" si="14"/>
        <v>0</v>
      </c>
    </row>
    <row r="27" spans="1:22" x14ac:dyDescent="0.25">
      <c r="A27" s="5">
        <v>23</v>
      </c>
      <c r="B27" s="73"/>
      <c r="C27" s="71"/>
      <c r="D27" s="71"/>
      <c r="E27" s="71"/>
      <c r="F27" s="124"/>
      <c r="G27" s="71"/>
      <c r="H27" s="72"/>
      <c r="I27" s="73"/>
      <c r="J27" s="74"/>
      <c r="K27" s="75"/>
      <c r="L27" s="43"/>
      <c r="M27" s="76"/>
      <c r="N27" s="77"/>
      <c r="O27" s="78"/>
      <c r="P27" s="55"/>
      <c r="Q27" s="85"/>
      <c r="R27" s="63"/>
      <c r="S27" s="44">
        <f t="shared" si="11"/>
        <v>0</v>
      </c>
      <c r="T27" s="24">
        <f t="shared" si="12"/>
        <v>0</v>
      </c>
      <c r="U27" s="102">
        <f t="shared" si="13"/>
        <v>0</v>
      </c>
      <c r="V27" s="102">
        <f t="shared" si="14"/>
        <v>0</v>
      </c>
    </row>
    <row r="28" spans="1:22" x14ac:dyDescent="0.25">
      <c r="A28" s="5">
        <v>24</v>
      </c>
      <c r="B28" s="30"/>
      <c r="C28" s="25"/>
      <c r="D28" s="25"/>
      <c r="E28" s="25"/>
      <c r="F28" s="120"/>
      <c r="G28" s="25"/>
      <c r="H28" s="26"/>
      <c r="I28" s="30"/>
      <c r="J28" s="27"/>
      <c r="K28" s="28"/>
      <c r="L28" s="43"/>
      <c r="M28" s="42"/>
      <c r="N28" s="39"/>
      <c r="O28" s="40"/>
      <c r="P28" s="101"/>
      <c r="Q28" s="68"/>
      <c r="R28" s="62"/>
      <c r="S28" s="44">
        <f t="shared" si="11"/>
        <v>0</v>
      </c>
      <c r="T28" s="24">
        <f t="shared" si="12"/>
        <v>0</v>
      </c>
      <c r="U28" s="102">
        <f t="shared" si="13"/>
        <v>0</v>
      </c>
      <c r="V28" s="102">
        <f t="shared" si="14"/>
        <v>0</v>
      </c>
    </row>
    <row r="29" spans="1:22" x14ac:dyDescent="0.25">
      <c r="A29" s="5">
        <v>25</v>
      </c>
      <c r="B29" s="81"/>
      <c r="C29" s="79"/>
      <c r="D29" s="71"/>
      <c r="E29" s="79"/>
      <c r="F29" s="125"/>
      <c r="G29" s="79"/>
      <c r="H29" s="80"/>
      <c r="I29" s="81"/>
      <c r="J29" s="82"/>
      <c r="K29" s="75"/>
      <c r="L29" s="43"/>
      <c r="M29" s="76"/>
      <c r="N29" s="77"/>
      <c r="O29" s="78"/>
      <c r="P29" s="55"/>
      <c r="Q29" s="86"/>
      <c r="R29" s="63"/>
      <c r="S29" s="44">
        <f t="shared" si="11"/>
        <v>0</v>
      </c>
      <c r="T29" s="24">
        <f t="shared" si="12"/>
        <v>0</v>
      </c>
      <c r="U29" s="102">
        <f t="shared" si="13"/>
        <v>0</v>
      </c>
      <c r="V29" s="102">
        <f t="shared" si="14"/>
        <v>0</v>
      </c>
    </row>
    <row r="30" spans="1:22" x14ac:dyDescent="0.25">
      <c r="A30" s="5">
        <v>26</v>
      </c>
      <c r="B30" s="30"/>
      <c r="C30" s="25"/>
      <c r="D30" s="25"/>
      <c r="E30" s="25"/>
      <c r="F30" s="120"/>
      <c r="G30" s="25"/>
      <c r="H30" s="26"/>
      <c r="I30" s="30"/>
      <c r="J30" s="27"/>
      <c r="K30" s="28"/>
      <c r="L30" s="43"/>
      <c r="M30" s="42"/>
      <c r="N30" s="39"/>
      <c r="O30" s="40"/>
      <c r="P30" s="101"/>
      <c r="Q30" s="109"/>
      <c r="R30" s="62"/>
      <c r="S30" s="44">
        <f t="shared" si="11"/>
        <v>0</v>
      </c>
      <c r="T30" s="24">
        <f t="shared" si="12"/>
        <v>0</v>
      </c>
      <c r="U30" s="102">
        <f t="shared" si="13"/>
        <v>0</v>
      </c>
      <c r="V30" s="102">
        <f t="shared" si="14"/>
        <v>0</v>
      </c>
    </row>
    <row r="31" spans="1:22" x14ac:dyDescent="0.25">
      <c r="A31" s="5">
        <v>27</v>
      </c>
      <c r="B31" s="73"/>
      <c r="C31" s="71"/>
      <c r="D31" s="71"/>
      <c r="E31" s="71"/>
      <c r="F31" s="124"/>
      <c r="G31" s="71"/>
      <c r="H31" s="72"/>
      <c r="I31" s="73"/>
      <c r="J31" s="74"/>
      <c r="K31" s="75"/>
      <c r="L31" s="43"/>
      <c r="M31" s="76"/>
      <c r="N31" s="77"/>
      <c r="O31" s="78"/>
      <c r="P31" s="55"/>
      <c r="Q31" s="86"/>
      <c r="R31" s="63"/>
      <c r="S31" s="44">
        <f t="shared" si="11"/>
        <v>0</v>
      </c>
      <c r="T31" s="24">
        <f t="shared" si="12"/>
        <v>0</v>
      </c>
      <c r="U31" s="102">
        <f t="shared" si="13"/>
        <v>0</v>
      </c>
      <c r="V31" s="102">
        <f t="shared" si="14"/>
        <v>0</v>
      </c>
    </row>
    <row r="32" spans="1:22" x14ac:dyDescent="0.25">
      <c r="A32" s="5">
        <v>28</v>
      </c>
      <c r="B32" s="30"/>
      <c r="C32" s="25"/>
      <c r="D32" s="25"/>
      <c r="E32" s="25"/>
      <c r="F32" s="120"/>
      <c r="G32" s="25"/>
      <c r="H32" s="26"/>
      <c r="I32" s="30"/>
      <c r="J32" s="27"/>
      <c r="K32" s="28"/>
      <c r="L32" s="9"/>
      <c r="M32" s="42"/>
      <c r="N32" s="39"/>
      <c r="O32" s="40"/>
      <c r="P32" s="101"/>
      <c r="Q32" s="109"/>
      <c r="R32" s="69"/>
      <c r="S32" s="44">
        <f t="shared" si="11"/>
        <v>0</v>
      </c>
      <c r="T32" s="24">
        <f t="shared" si="12"/>
        <v>0</v>
      </c>
      <c r="U32" s="102">
        <f t="shared" si="13"/>
        <v>0</v>
      </c>
      <c r="V32" s="102">
        <f t="shared" si="14"/>
        <v>0</v>
      </c>
    </row>
    <row r="33" spans="1:22" x14ac:dyDescent="0.25">
      <c r="A33" s="5">
        <v>29</v>
      </c>
      <c r="B33" s="34"/>
      <c r="C33" s="32"/>
      <c r="D33" s="32"/>
      <c r="E33" s="32"/>
      <c r="F33" s="126"/>
      <c r="G33" s="32"/>
      <c r="H33" s="33"/>
      <c r="I33" s="31"/>
      <c r="J33" s="35"/>
      <c r="K33" s="36"/>
      <c r="L33" s="9"/>
      <c r="M33" s="53"/>
      <c r="N33" s="54"/>
      <c r="O33" s="55"/>
      <c r="P33" s="55"/>
      <c r="Q33" s="70"/>
      <c r="R33" s="61"/>
      <c r="S33" s="44">
        <f t="shared" si="11"/>
        <v>0</v>
      </c>
      <c r="T33" s="24">
        <f t="shared" si="12"/>
        <v>0</v>
      </c>
      <c r="U33" s="102">
        <f t="shared" si="13"/>
        <v>0</v>
      </c>
      <c r="V33" s="102">
        <f t="shared" si="14"/>
        <v>0</v>
      </c>
    </row>
    <row r="34" spans="1:22" x14ac:dyDescent="0.25">
      <c r="S34" s="44">
        <f t="shared" si="7"/>
        <v>0</v>
      </c>
      <c r="T34" s="24">
        <f t="shared" si="8"/>
        <v>0</v>
      </c>
      <c r="U34" s="102">
        <f t="shared" si="9"/>
        <v>0</v>
      </c>
      <c r="V34" s="102">
        <f t="shared" si="10"/>
        <v>0</v>
      </c>
    </row>
    <row r="35" spans="1:22" x14ac:dyDescent="0.25">
      <c r="S35" s="44">
        <f t="shared" si="7"/>
        <v>0</v>
      </c>
      <c r="T35" s="24">
        <f t="shared" si="8"/>
        <v>0</v>
      </c>
      <c r="U35" s="102">
        <f t="shared" si="9"/>
        <v>0</v>
      </c>
      <c r="V35" s="102">
        <f t="shared" si="10"/>
        <v>0</v>
      </c>
    </row>
    <row r="36" spans="1:22" x14ac:dyDescent="0.25">
      <c r="S36" s="44">
        <f t="shared" si="7"/>
        <v>0</v>
      </c>
      <c r="T36" s="24">
        <f t="shared" si="8"/>
        <v>0</v>
      </c>
      <c r="U36" s="102">
        <f t="shared" si="9"/>
        <v>0</v>
      </c>
      <c r="V36" s="102">
        <f t="shared" si="10"/>
        <v>0</v>
      </c>
    </row>
    <row r="37" spans="1:22" x14ac:dyDescent="0.25">
      <c r="S37" s="44">
        <f t="shared" si="7"/>
        <v>0</v>
      </c>
      <c r="T37" s="24">
        <f t="shared" si="8"/>
        <v>0</v>
      </c>
      <c r="U37" s="102">
        <f t="shared" si="9"/>
        <v>0</v>
      </c>
      <c r="V37" s="102">
        <f t="shared" si="10"/>
        <v>0</v>
      </c>
    </row>
    <row r="38" spans="1:22" x14ac:dyDescent="0.25">
      <c r="S38" s="44">
        <f t="shared" si="7"/>
        <v>0</v>
      </c>
      <c r="T38" s="24">
        <f t="shared" si="8"/>
        <v>0</v>
      </c>
      <c r="U38" s="102">
        <f t="shared" si="9"/>
        <v>0</v>
      </c>
      <c r="V38" s="102">
        <f t="shared" si="10"/>
        <v>0</v>
      </c>
    </row>
    <row r="39" spans="1:22" x14ac:dyDescent="0.25">
      <c r="S39" s="44">
        <f t="shared" si="7"/>
        <v>0</v>
      </c>
      <c r="T39" s="24">
        <f t="shared" si="8"/>
        <v>0</v>
      </c>
      <c r="U39" s="102">
        <f t="shared" si="9"/>
        <v>0</v>
      </c>
      <c r="V39" s="102">
        <f t="shared" si="10"/>
        <v>0</v>
      </c>
    </row>
    <row r="40" spans="1:22" x14ac:dyDescent="0.25">
      <c r="S40" s="44">
        <f t="shared" si="7"/>
        <v>0</v>
      </c>
      <c r="T40" s="24">
        <f t="shared" si="8"/>
        <v>0</v>
      </c>
      <c r="U40" s="102">
        <f t="shared" si="9"/>
        <v>0</v>
      </c>
      <c r="V40" s="102">
        <f t="shared" si="10"/>
        <v>0</v>
      </c>
    </row>
    <row r="41" spans="1:22" x14ac:dyDescent="0.25">
      <c r="S41" s="44">
        <f t="shared" si="7"/>
        <v>0</v>
      </c>
      <c r="T41" s="24">
        <f t="shared" si="8"/>
        <v>0</v>
      </c>
      <c r="U41" s="102">
        <f t="shared" si="9"/>
        <v>0</v>
      </c>
      <c r="V41" s="102">
        <f t="shared" si="10"/>
        <v>0</v>
      </c>
    </row>
    <row r="42" spans="1:22" x14ac:dyDescent="0.25">
      <c r="S42" s="44">
        <f t="shared" si="7"/>
        <v>0</v>
      </c>
      <c r="T42" s="24">
        <f t="shared" si="8"/>
        <v>0</v>
      </c>
      <c r="U42" s="102">
        <f t="shared" si="9"/>
        <v>0</v>
      </c>
      <c r="V42" s="102">
        <f t="shared" si="10"/>
        <v>0</v>
      </c>
    </row>
    <row r="43" spans="1:22" x14ac:dyDescent="0.25">
      <c r="S43" s="44">
        <f t="shared" si="7"/>
        <v>0</v>
      </c>
      <c r="T43" s="24">
        <f t="shared" si="8"/>
        <v>0</v>
      </c>
      <c r="U43" s="102">
        <f t="shared" si="9"/>
        <v>0</v>
      </c>
      <c r="V43" s="102">
        <f t="shared" si="10"/>
        <v>0</v>
      </c>
    </row>
    <row r="44" spans="1:22" x14ac:dyDescent="0.25">
      <c r="S44" s="44">
        <f t="shared" si="7"/>
        <v>0</v>
      </c>
      <c r="T44" s="24">
        <f t="shared" si="8"/>
        <v>0</v>
      </c>
      <c r="U44" s="102">
        <f t="shared" si="9"/>
        <v>0</v>
      </c>
      <c r="V44" s="102">
        <f t="shared" si="10"/>
        <v>0</v>
      </c>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cfRule type="expression" dxfId="5" priority="21">
      <formula>M5&gt;G5</formula>
    </cfRule>
    <cfRule type="expression" priority="22">
      <formula>$M$5&gt;$G$5</formula>
    </cfRule>
  </conditionalFormatting>
  <conditionalFormatting sqref="S8">
    <cfRule type="expression" dxfId="4" priority="17">
      <formula>M8&gt;G8</formula>
    </cfRule>
    <cfRule type="expression" priority="18">
      <formula>$M$5&gt;$G$5</formula>
    </cfRule>
  </conditionalFormatting>
  <conditionalFormatting sqref="S6:S7">
    <cfRule type="expression" dxfId="3" priority="7">
      <formula>M6&gt;G6</formula>
    </cfRule>
    <cfRule type="expression" priority="8">
      <formula>$M$5&gt;$G$5</formula>
    </cfRule>
  </conditionalFormatting>
  <conditionalFormatting sqref="S9:S14 S34:S44">
    <cfRule type="expression" dxfId="2" priority="5">
      <formula>M9&gt;G9</formula>
    </cfRule>
    <cfRule type="expression" priority="6">
      <formula>$M$5&gt;$G$5</formula>
    </cfRule>
  </conditionalFormatting>
  <conditionalFormatting sqref="S15:S20 S23:S33">
    <cfRule type="expression" dxfId="1" priority="3">
      <formula>M15&gt;G15</formula>
    </cfRule>
    <cfRule type="expression" priority="4">
      <formula>$M$5&gt;$G$5</formula>
    </cfRule>
  </conditionalFormatting>
  <conditionalFormatting sqref="S21:S22">
    <cfRule type="expression" dxfId="0" priority="1">
      <formula>M21&gt;G21</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2" ma:contentTypeDescription="Create a new document." ma:contentTypeScope="" ma:versionID="845d71bf1d0493fcde00a19ea059c8b9">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7f6cbbeec0c982d80fef91336d39cb41"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2.xml><?xml version="1.0" encoding="utf-8"?>
<ds:datastoreItem xmlns:ds="http://schemas.openxmlformats.org/officeDocument/2006/customXml" ds:itemID="{C8276AD2-F192-42F8-AF0F-D17AF1DBEFD1}">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schemas.microsoft.com/office/2006/metadata/properties"/>
    <ds:schemaRef ds:uri="http://purl.org/dc/elements/1.1/"/>
    <ds:schemaRef ds:uri="http://schemas.microsoft.com/sharepoint/v3"/>
    <ds:schemaRef ds:uri="7d544bdc-a7fa-4516-973e-3ad2926cbdd1"/>
    <ds:schemaRef ds:uri="http://www.w3.org/XML/1998/namespace"/>
    <ds:schemaRef ds:uri="http://purl.org/dc/dcmitype/"/>
  </ds:schemaRefs>
</ds:datastoreItem>
</file>

<file path=customXml/itemProps3.xml><?xml version="1.0" encoding="utf-8"?>
<ds:datastoreItem xmlns:ds="http://schemas.openxmlformats.org/officeDocument/2006/customXml" ds:itemID="{B31468E0-D340-4589-B1BA-351FA18A04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Hannah Lentz</cp:lastModifiedBy>
  <cp:lastPrinted>2019-03-13T19:29:04Z</cp:lastPrinted>
  <dcterms:created xsi:type="dcterms:W3CDTF">2017-01-24T17:19:42Z</dcterms:created>
  <dcterms:modified xsi:type="dcterms:W3CDTF">2021-02-09T21:40:56Z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