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atechfile.wa.lcl\watech\WATECH\LegalServices\Acquisitions\Vendor Master Services Agreements\Procurements\Ethernet - Wireline &amp; Wireless\RFQs\N21-RFQ-019\Vendor Responses\Mammoth\"/>
    </mc:Choice>
  </mc:AlternateContent>
  <bookViews>
    <workbookView xWindow="0" yWindow="0" windowWidth="19200" windowHeight="705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7" i="4" l="1"/>
  <c r="U7" i="4"/>
  <c r="T7" i="4"/>
  <c r="S7" i="4"/>
  <c r="V6" i="4"/>
  <c r="U6" i="4"/>
  <c r="T6" i="4"/>
  <c r="S6" i="4"/>
  <c r="V12" i="4" l="1"/>
  <c r="U12" i="4"/>
  <c r="T12" i="4"/>
  <c r="S12" i="4"/>
  <c r="V11" i="4"/>
  <c r="U11" i="4"/>
  <c r="T11" i="4"/>
  <c r="S11" i="4"/>
  <c r="V10" i="4"/>
  <c r="U10" i="4"/>
  <c r="T10" i="4"/>
  <c r="S10"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<sst xmlns="http://schemas.openxmlformats.org/spreadsheetml/2006/main" count="67" uniqueCount="55">
  <si>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</si>
  <si>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</si>
  <si>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</si>
  <si>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</si>
  <si>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</si>
  <si>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</si>
  <si>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</si>
  <si>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</si>
  <si>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</si>
  <si>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</si>
  <si>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</si>
  <si>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</si>
  <si>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</si>
  <si>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</si>
  <si>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</si>
  <si>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</si>
  <si>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</si>
  <si>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</si>
  <si>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</si>
  <si>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</si>
  <si>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</si>
  <si>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</si>
  <si>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</si>
  <si>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</si>
  <si>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</si>
  <si>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</si>
  <si>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</si>
  <si>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</si>
  <si>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</si>
  <si>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</si>
  <si>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 xml:space="preserve">This request is for a redundant / diverse circuit for this site. Existing Primary circuit is provided by StarTouch. Proposed solution must not utilize StarTouch. </t>
  </si>
  <si>
    <t>NO</t>
  </si>
  <si>
    <t>100M</t>
  </si>
  <si>
    <t>DOLD0502</t>
  </si>
  <si>
    <t>ESD0505</t>
  </si>
  <si>
    <t>Deliver services directly into the LAN room</t>
  </si>
  <si>
    <t xml:space="preserve">Deliver services directly into the LAN room with all powered Network devices and battery backup systems; If all equipment is not installed into the ESD LAN room, a simple diagram of how the service comes into the building along with how it gets to ESD should be provided before acceptance. All vendor services are expected to be secure if placed outside of ESD's LAN room.
Vendors will notify ESD 72 hours prior to site access visits. Equipment needs to be logged when adding to or removing from all ESD locations. 
</t>
  </si>
  <si>
    <t>ESD1714</t>
  </si>
  <si>
    <t>All building improvements/ construction to this site will need to be approved by: Luke Kravitz 360-489-4092.
Circuit handoff to be located no further than 6 feet of ESD equipment. 
Deliver services directly into the LAN room with all powered Network devices and battery backup systems; 
If all equipment is not installed into the ESD LAN room, a simple diagram of how the service comes into the building along with how it gets to 
ESD should be provided before acceptance. All vendor services are expected to be secure if placed outside of ESD's LAN room.</t>
  </si>
  <si>
    <t>N/A</t>
  </si>
  <si>
    <t>Deliver services directly into the LAN room.  Install extended handoff per attached site map (ESD0505.pdf)</t>
  </si>
  <si>
    <t>Install extended handoff per attached site map and within 10 FT of DOL router. Install extended handoff per attached site map (DOLD0502 – Forks Office layout.pdf)</t>
  </si>
  <si>
    <t>810 West Brackett Road           Sequim WA 98382</t>
  </si>
  <si>
    <t>Chris Lattin                                         (360) 584-2266                   clattin@esd.wa.gov
Facility Contact: Martin Fryer 360-584-7430</t>
  </si>
  <si>
    <t>1660 S Columbian Way             Seattle, WA 98108</t>
  </si>
  <si>
    <t>Chris Lattin                                        (360) 584-2266                 clattin@esd.wa.gov
Building Contact: Luke Kravitz 360-489-4092</t>
  </si>
  <si>
    <t xml:space="preserve">DOL Network team                                            (360)664-4904 DLISNetTelSup@dol.wa.gov </t>
  </si>
  <si>
    <t>421 5th Ave.                                Forks, WA 98331</t>
  </si>
  <si>
    <t>Evaluation  Model for Solicitation Number N21-RFQ-019</t>
  </si>
  <si>
    <t>DOCWAL1</t>
  </si>
  <si>
    <t>Washington State Penitentiary (WSP)
1313 N 13th Ave
Walla Walla, WA 99362-8817</t>
  </si>
  <si>
    <t>LCON:
Gerardo Schimpf
509-524-7676
gjschimpf@doc1.wa.gov</t>
  </si>
  <si>
    <t>Telecom Building (J40) shown on site map.   Install extended handoff per attached site map (DOCWAL1 sitemap.pdf)</t>
  </si>
  <si>
    <t>1000M (1G)</t>
  </si>
  <si>
    <r>
      <t xml:space="preserve">Supplemental Bandwidth Examples </t>
    </r>
    <r>
      <rPr>
        <b/>
        <i/>
        <u/>
        <sz val="12"/>
        <rFont val="Calibri"/>
        <family val="2"/>
        <scheme val="minor"/>
      </rPr>
      <t>(M) See Section B, Subsection 4 of the RFQ</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</si>
</sst>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41" xfId="47" applyBorder="1">
      <alignment horizontal="left" vertical="top" wrapText="1"/>
    </xf>
    <xf numFmtId="164" fontId="2" fillId="42" borderId="32" xfId="1" applyNumberFormat="1" applyFont="1" applyFill="1" applyBorder="1" applyAlignment="1">
      <alignment horizontal="left" vertical="top" wrapText="1"/>
    </xf>
    <xf numFmtId="7" fontId="2" fillId="41" borderId="41" xfId="44"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zoomScale="80" zoomScaleNormal="80" zoomScaleSheetLayoutView="80" workbookViewId="0">
      <selection activeCell="N7" sqref="N7"/>
    </sheetView>
  </sheetViews>
  <sheetFormatPr defaultColWidth="8.90625" defaultRowHeight="15.5" x14ac:dyDescent="0.35"/>
  <cols>
    <col min="1" max="1" width="4.453125" style="1" bestFit="1" customWidth="1"/>
    <col min="2" max="2" width="36.54296875" style="1" customWidth="1"/>
    <col min="3" max="3" width="35.08984375" style="132" customWidth="1"/>
    <col min="4" max="4" width="38.08984375" style="132" customWidth="1"/>
    <col min="5" max="5" width="42.453125" style="132" customWidth="1"/>
    <col min="6" max="6" width="10.089843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5" width="12.08984375" style="3" customWidth="1"/>
    <col min="16" max="16" width="14.90625" style="3" customWidth="1"/>
    <col min="17" max="17" width="13" style="117" customWidth="1"/>
    <col min="18" max="18" width="13" style="118" customWidth="1"/>
    <col min="19" max="19" width="9.453125" style="29" customWidth="1"/>
    <col min="20" max="20" width="11.90625" style="29" customWidth="1"/>
    <col min="21" max="21" width="9.453125" style="1" customWidth="1"/>
    <col min="22" max="16384" width="8.90625" style="1"/>
  </cols>
  <sheetData>
    <row r="1" spans="1:22" ht="16" thickBot="1" x14ac:dyDescent="0.4">
      <c r="A1" s="138" t="s">
        <v>48</v>
      </c>
      <c r="B1" s="138"/>
      <c r="C1" s="138"/>
      <c r="D1" s="138"/>
      <c r="E1" s="138"/>
      <c r="F1" s="138"/>
      <c r="G1" s="138"/>
      <c r="H1" s="138"/>
      <c r="I1" s="138"/>
      <c r="J1" s="138"/>
      <c r="K1" s="138"/>
      <c r="Q1" s="113"/>
      <c r="R1" s="114"/>
      <c r="S1" s="4"/>
      <c r="T1" s="4"/>
    </row>
    <row r="2" spans="1:22" ht="25.4" customHeight="1" thickBot="1" x14ac:dyDescent="0.4">
      <c r="A2" s="5"/>
      <c r="B2" s="6" t="s">
        <v>0</v>
      </c>
      <c r="C2" s="129"/>
      <c r="D2" s="129"/>
      <c r="E2" s="129"/>
      <c r="F2" s="7"/>
      <c r="G2" s="7"/>
      <c r="H2" s="7"/>
      <c r="I2" s="7"/>
      <c r="J2" s="7"/>
      <c r="K2" s="8"/>
      <c r="L2" s="9"/>
      <c r="M2" s="139" t="s">
        <v>28</v>
      </c>
      <c r="N2" s="140"/>
      <c r="O2" s="140"/>
      <c r="P2" s="140"/>
      <c r="Q2" s="115"/>
      <c r="R2" s="116"/>
      <c r="S2" s="102"/>
      <c r="T2" s="102"/>
    </row>
    <row r="3" spans="1:22" s="100" customFormat="1" ht="50.4" customHeight="1" thickBot="1" x14ac:dyDescent="0.4">
      <c r="A3" s="10"/>
      <c r="B3" s="11"/>
      <c r="C3" s="130"/>
      <c r="D3" s="130"/>
      <c r="E3" s="130"/>
      <c r="F3" s="12"/>
      <c r="G3" s="12"/>
      <c r="H3" s="12"/>
      <c r="I3" s="145" t="s">
        <v>14</v>
      </c>
      <c r="J3" s="146"/>
      <c r="K3" s="13"/>
      <c r="L3" s="14"/>
      <c r="M3" s="141"/>
      <c r="N3" s="142"/>
      <c r="O3" s="142"/>
      <c r="P3" s="142"/>
      <c r="Q3" s="143" t="s">
        <v>54</v>
      </c>
      <c r="R3" s="144"/>
      <c r="S3" s="147" t="s">
        <v>20</v>
      </c>
      <c r="T3" s="147"/>
      <c r="U3" s="147"/>
      <c r="V3" s="147"/>
    </row>
    <row r="4" spans="1:22" s="100" customFormat="1" ht="78.650000000000006" customHeight="1" thickBot="1" x14ac:dyDescent="0.4">
      <c r="A4" s="10"/>
      <c r="B4" s="17" t="s">
        <v>2</v>
      </c>
      <c r="C4" s="131" t="s">
        <v>10</v>
      </c>
      <c r="D4" s="131" t="s">
        <v>1</v>
      </c>
      <c r="E4" s="131" t="s">
        <v>4</v>
      </c>
      <c r="F4" s="15" t="s">
        <v>3</v>
      </c>
      <c r="G4" s="16" t="s">
        <v>15</v>
      </c>
      <c r="H4" s="15" t="s">
        <v>13</v>
      </c>
      <c r="I4" s="17" t="s">
        <v>16</v>
      </c>
      <c r="J4" s="18" t="s">
        <v>19</v>
      </c>
      <c r="K4" s="18" t="s">
        <v>27</v>
      </c>
      <c r="L4" s="14"/>
      <c r="M4" s="19" t="s">
        <v>23</v>
      </c>
      <c r="N4" s="20" t="s">
        <v>26</v>
      </c>
      <c r="O4" s="21" t="s">
        <v>21</v>
      </c>
      <c r="P4" s="21" t="s">
        <v>22</v>
      </c>
      <c r="Q4" s="37" t="s">
        <v>24</v>
      </c>
      <c r="R4" s="38" t="s">
        <v>25</v>
      </c>
      <c r="S4" s="101" t="s">
        <v>17</v>
      </c>
      <c r="T4" s="101" t="s">
        <v>18</v>
      </c>
      <c r="U4" s="101" t="s">
        <v>16</v>
      </c>
      <c r="V4" s="101" t="s">
        <v>19</v>
      </c>
    </row>
    <row r="5" spans="1:22" ht="47" thickTop="1" x14ac:dyDescent="0.35">
      <c r="A5" s="5">
        <v>1</v>
      </c>
      <c r="B5" s="119" t="s">
        <v>5</v>
      </c>
      <c r="C5" s="48" t="s">
        <v>6</v>
      </c>
      <c r="D5" s="48" t="s">
        <v>7</v>
      </c>
      <c r="E5" s="134" t="s">
        <v>29</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62" x14ac:dyDescent="0.35">
      <c r="A6" s="5">
        <v>2</v>
      </c>
      <c r="B6" s="120" t="s">
        <v>33</v>
      </c>
      <c r="C6" s="94" t="s">
        <v>47</v>
      </c>
      <c r="D6" s="94" t="s">
        <v>46</v>
      </c>
      <c r="E6" s="94" t="s">
        <v>41</v>
      </c>
      <c r="F6" s="122" t="s">
        <v>8</v>
      </c>
      <c r="G6" s="25">
        <v>150</v>
      </c>
      <c r="H6" s="26" t="s">
        <v>9</v>
      </c>
      <c r="I6" s="30">
        <v>5</v>
      </c>
      <c r="J6" s="27">
        <v>95</v>
      </c>
      <c r="K6" s="28" t="s">
        <v>30</v>
      </c>
      <c r="L6" s="9"/>
      <c r="M6" s="42">
        <v>130</v>
      </c>
      <c r="N6" s="39" t="s">
        <v>11</v>
      </c>
      <c r="O6" s="40">
        <v>698</v>
      </c>
      <c r="P6" s="103">
        <v>250</v>
      </c>
      <c r="Q6" s="133">
        <v>4500</v>
      </c>
      <c r="R6" s="62">
        <v>7893.48</v>
      </c>
      <c r="S6" s="44">
        <f t="shared" si="0"/>
        <v>130</v>
      </c>
      <c r="T6" s="24">
        <f t="shared" si="1"/>
        <v>17002</v>
      </c>
      <c r="U6" s="104">
        <f t="shared" si="2"/>
        <v>5</v>
      </c>
      <c r="V6" s="104">
        <f t="shared" si="2"/>
        <v>95</v>
      </c>
    </row>
    <row r="7" spans="1:22" ht="186" x14ac:dyDescent="0.35">
      <c r="A7" s="5">
        <v>3</v>
      </c>
      <c r="B7" s="108" t="s">
        <v>34</v>
      </c>
      <c r="C7" s="106" t="s">
        <v>42</v>
      </c>
      <c r="D7" s="106" t="s">
        <v>43</v>
      </c>
      <c r="E7" s="106" t="s">
        <v>40</v>
      </c>
      <c r="F7" s="123" t="s">
        <v>8</v>
      </c>
      <c r="G7" s="106">
        <v>150</v>
      </c>
      <c r="H7" s="107" t="s">
        <v>32</v>
      </c>
      <c r="I7" s="108">
        <v>5</v>
      </c>
      <c r="J7" s="109">
        <v>95</v>
      </c>
      <c r="K7" s="110" t="s">
        <v>36</v>
      </c>
      <c r="L7" s="9"/>
      <c r="M7" s="53">
        <v>150</v>
      </c>
      <c r="N7" s="54" t="s">
        <v>11</v>
      </c>
      <c r="O7" s="55">
        <v>980</v>
      </c>
      <c r="P7" s="55">
        <v>8650</v>
      </c>
      <c r="Q7" s="64">
        <v>1035.58</v>
      </c>
      <c r="R7" s="61">
        <v>3015.18</v>
      </c>
      <c r="S7" s="45">
        <f t="shared" si="0"/>
        <v>150</v>
      </c>
      <c r="T7" s="24">
        <f t="shared" si="1"/>
        <v>32170</v>
      </c>
      <c r="U7" s="104">
        <f t="shared" si="2"/>
        <v>5</v>
      </c>
      <c r="V7" s="104">
        <f t="shared" si="2"/>
        <v>95</v>
      </c>
    </row>
    <row r="8" spans="1:22" ht="201.5" x14ac:dyDescent="0.35">
      <c r="A8" s="5">
        <v>4</v>
      </c>
      <c r="B8" s="30" t="s">
        <v>37</v>
      </c>
      <c r="C8" s="94" t="s">
        <v>44</v>
      </c>
      <c r="D8" s="94" t="s">
        <v>45</v>
      </c>
      <c r="E8" s="94" t="s">
        <v>35</v>
      </c>
      <c r="F8" s="122" t="s">
        <v>31</v>
      </c>
      <c r="G8" s="25">
        <v>150</v>
      </c>
      <c r="H8" s="26" t="s">
        <v>32</v>
      </c>
      <c r="I8" s="30">
        <v>5</v>
      </c>
      <c r="J8" s="27">
        <v>95</v>
      </c>
      <c r="K8" s="28" t="s">
        <v>38</v>
      </c>
      <c r="L8" s="9"/>
      <c r="M8" s="42">
        <v>150</v>
      </c>
      <c r="N8" s="39" t="s">
        <v>11</v>
      </c>
      <c r="O8" s="40">
        <v>450</v>
      </c>
      <c r="P8" s="103">
        <v>3500</v>
      </c>
      <c r="Q8" s="135" t="s">
        <v>39</v>
      </c>
      <c r="R8" s="62">
        <v>1119</v>
      </c>
      <c r="S8" s="44">
        <f t="shared" ref="S8:S12" si="3">IF(ISBLANK(M8),G8,M8)</f>
        <v>150</v>
      </c>
      <c r="T8" s="24">
        <f t="shared" ref="T8:T12" si="4">24*O8+P8</f>
        <v>14300</v>
      </c>
      <c r="U8" s="104">
        <f t="shared" ref="U8:U12" si="5">I8</f>
        <v>5</v>
      </c>
      <c r="V8" s="104">
        <f t="shared" ref="V8:V12" si="6">J8</f>
        <v>95</v>
      </c>
    </row>
    <row r="9" spans="1:22" ht="62" x14ac:dyDescent="0.35">
      <c r="A9" s="5">
        <v>5</v>
      </c>
      <c r="B9" s="108" t="s">
        <v>49</v>
      </c>
      <c r="C9" s="105" t="s">
        <v>50</v>
      </c>
      <c r="D9" s="105" t="s">
        <v>51</v>
      </c>
      <c r="E9" s="105" t="s">
        <v>52</v>
      </c>
      <c r="F9" s="123" t="s">
        <v>8</v>
      </c>
      <c r="G9" s="106">
        <v>150</v>
      </c>
      <c r="H9" s="107" t="s">
        <v>53</v>
      </c>
      <c r="I9" s="108">
        <v>5</v>
      </c>
      <c r="J9" s="109">
        <v>95</v>
      </c>
      <c r="K9" s="110"/>
      <c r="L9" s="9"/>
      <c r="M9" s="76">
        <v>150</v>
      </c>
      <c r="N9" s="77" t="s">
        <v>11</v>
      </c>
      <c r="O9" s="78">
        <v>1820</v>
      </c>
      <c r="P9" s="55">
        <v>15350</v>
      </c>
      <c r="Q9" s="137">
        <v>894.18</v>
      </c>
      <c r="R9" s="136" t="s">
        <v>39</v>
      </c>
      <c r="S9" s="44">
        <v>150</v>
      </c>
      <c r="T9" s="24">
        <v>0</v>
      </c>
      <c r="U9" s="104">
        <v>5</v>
      </c>
      <c r="V9" s="104">
        <v>95</v>
      </c>
    </row>
    <row r="10" spans="1:22" x14ac:dyDescent="0.35">
      <c r="A10" s="5">
        <v>6</v>
      </c>
      <c r="B10" s="91"/>
      <c r="C10" s="89"/>
      <c r="D10" s="89"/>
      <c r="E10" s="89"/>
      <c r="F10" s="124"/>
      <c r="G10" s="89"/>
      <c r="H10" s="90"/>
      <c r="I10" s="91"/>
      <c r="J10" s="92"/>
      <c r="K10" s="93"/>
      <c r="L10" s="9"/>
      <c r="M10" s="42"/>
      <c r="N10" s="39"/>
      <c r="O10" s="40"/>
      <c r="P10" s="103">
        <v>0</v>
      </c>
      <c r="Q10" s="47"/>
      <c r="R10" s="62"/>
      <c r="S10" s="44">
        <f t="shared" si="3"/>
        <v>0</v>
      </c>
      <c r="T10" s="24">
        <f t="shared" si="4"/>
        <v>0</v>
      </c>
      <c r="U10" s="104">
        <f t="shared" si="5"/>
        <v>0</v>
      </c>
      <c r="V10" s="104">
        <f t="shared" si="6"/>
        <v>0</v>
      </c>
    </row>
    <row r="11" spans="1:22" x14ac:dyDescent="0.35">
      <c r="A11" s="5">
        <v>7</v>
      </c>
      <c r="B11" s="73"/>
      <c r="C11" s="71"/>
      <c r="D11" s="71"/>
      <c r="E11" s="71"/>
      <c r="F11" s="125"/>
      <c r="G11" s="95"/>
      <c r="H11" s="96"/>
      <c r="I11" s="97"/>
      <c r="J11" s="98"/>
      <c r="K11" s="99"/>
      <c r="L11" s="9"/>
      <c r="M11" s="76"/>
      <c r="N11" s="77"/>
      <c r="O11" s="78"/>
      <c r="P11" s="55">
        <v>0</v>
      </c>
      <c r="Q11" s="46"/>
      <c r="R11" s="65"/>
      <c r="S11" s="44">
        <f t="shared" si="3"/>
        <v>0</v>
      </c>
      <c r="T11" s="24">
        <f t="shared" si="4"/>
        <v>0</v>
      </c>
      <c r="U11" s="104">
        <f t="shared" si="5"/>
        <v>0</v>
      </c>
      <c r="V11" s="104">
        <f t="shared" si="6"/>
        <v>0</v>
      </c>
    </row>
    <row r="12" spans="1:22" x14ac:dyDescent="0.35">
      <c r="A12" s="5">
        <v>8</v>
      </c>
      <c r="B12" s="30"/>
      <c r="C12" s="25"/>
      <c r="D12" s="25"/>
      <c r="E12" s="25"/>
      <c r="F12" s="122"/>
      <c r="G12" s="25"/>
      <c r="H12" s="26"/>
      <c r="I12" s="30"/>
      <c r="J12" s="27"/>
      <c r="K12" s="28"/>
      <c r="L12" s="9"/>
      <c r="M12" s="42"/>
      <c r="N12" s="39"/>
      <c r="O12" s="40"/>
      <c r="P12" s="103">
        <v>0</v>
      </c>
      <c r="Q12" s="47"/>
      <c r="R12" s="62"/>
      <c r="S12" s="44">
        <f t="shared" si="3"/>
        <v>0</v>
      </c>
      <c r="T12" s="24">
        <f t="shared" si="4"/>
        <v>0</v>
      </c>
      <c r="U12" s="104">
        <f t="shared" si="5"/>
        <v>0</v>
      </c>
      <c r="V12" s="104">
        <f t="shared" si="6"/>
        <v>0</v>
      </c>
    </row>
    <row r="13" spans="1:22" x14ac:dyDescent="0.35">
      <c r="A13" s="5">
        <v>9</v>
      </c>
      <c r="B13" s="73"/>
      <c r="C13" s="71"/>
      <c r="D13" s="71"/>
      <c r="E13" s="71"/>
      <c r="F13" s="126"/>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35">
      <c r="A14" s="5">
        <v>10</v>
      </c>
      <c r="B14" s="30"/>
      <c r="C14" s="25"/>
      <c r="D14" s="25"/>
      <c r="E14" s="25"/>
      <c r="F14" s="122"/>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35">
      <c r="A15" s="5">
        <v>11</v>
      </c>
      <c r="B15" s="81"/>
      <c r="C15" s="79"/>
      <c r="D15" s="71"/>
      <c r="E15" s="79"/>
      <c r="F15" s="127"/>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35">
      <c r="A16" s="5">
        <v>12</v>
      </c>
      <c r="B16" s="30"/>
      <c r="C16" s="25"/>
      <c r="D16" s="25"/>
      <c r="E16" s="25"/>
      <c r="F16" s="122"/>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35">
      <c r="A17" s="5">
        <v>13</v>
      </c>
      <c r="B17" s="81"/>
      <c r="C17" s="71"/>
      <c r="D17" s="71"/>
      <c r="E17" s="71"/>
      <c r="F17" s="126"/>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3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3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3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3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3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3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3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3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3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3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3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3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3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3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3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3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ref="B6:V32">
    <sortCondition ref="B6"/>
  </sortState>
  <mergeCells count="5">
    <mergeCell ref="A1:K1"/>
    <mergeCell ref="M2:P3"/>
    <mergeCell ref="Q3:R3"/>
    <mergeCell ref="I3:J3"/>
    <mergeCell ref="S3:V3"/>
  </mergeCells>
  <conditionalFormatting sqref="S5 S13:S33">
    <cfRule type="expression" dxfId="2" priority="15">
      <formula>M5&gt;G5</formula>
    </cfRule>
    <cfRule type="expression" priority="16">
      <formula>$M$5&gt;$G$5</formula>
    </cfRule>
  </conditionalFormatting>
  <conditionalFormatting sqref="S8:S12">
    <cfRule type="expression" dxfId="1" priority="11">
      <formula>M8&gt;G8</formula>
    </cfRule>
    <cfRule type="expression" priority="12">
      <formula>$M$5&gt;$G$5</formula>
    </cfRule>
  </conditionalFormatting>
  <conditionalFormatting sqref="S6:S7">
    <cfRule type="expression" dxfId="0" priority="1">
      <formula>M6&gt;G6</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4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0223C1-EFE3-460F-B6FE-17E3E54C15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276AD2-F192-42F8-AF0F-D17AF1DBEFD1}">
  <ds:schemaRefs>
    <ds:schemaRef ds:uri="http://schemas.microsoft.com/sharepoint/v3"/>
    <ds:schemaRef ds:uri="3ba6529a-30c2-491d-bd2f-ab5af98b37f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d544bdc-a7fa-4516-973e-3ad2926cbdd1"/>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2021-04-08T19:05:54Z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