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CE1F60FB-520C-42F1-B263-20F057D619FF}" xr6:coauthVersionLast="46" xr6:coauthVersionMax="46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3" i="4"/>
  <c r="U13" i="4"/>
  <c r="T13" i="4"/>
  <c r="S13" i="4"/>
</calcChain>
</file>

<file path=xl/sharedStrings.xml><?xml version="1.0" encoding="utf-8"?>
<sst xmlns="http://schemas.openxmlformats.org/spreadsheetml/2006/main" count="115" uniqueCount="77">
  <si>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</si>
  <si>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</si>
  <si>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</si>
  <si>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</si>
  <si>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</si>
  <si>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</si>
  <si>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</si>
  <si>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</si>
  <si>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</si>
  <si>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</si>
  <si>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</si>
  <si>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</si>
  <si>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</si>
  <si>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</si>
  <si>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</si>
  <si>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</si>
  <si>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</si>
  <si>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</si>
  <si>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</si>
  <si>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</si>
  <si>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</si>
  <si>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</si>
  <si>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</si>
  <si>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</si>
  <si>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</si>
  <si>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</si>
  <si>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</si>
  <si>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</si>
  <si>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</si>
  <si>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</si>
  <si>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</si>
  <si>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DSHS6029</t>
  </si>
  <si>
    <t>221 N Main Ave                                            White Salmon, WA 98672-1150</t>
  </si>
  <si>
    <t>LAN Room, Bldg 221. Circuit hand-off to be located no further than 10 cable feet from DSHS Router.  Please contact LCON if questions on circuit termination location.</t>
  </si>
  <si>
    <t>NO</t>
  </si>
  <si>
    <t>100M</t>
  </si>
  <si>
    <t>The Customer (DSHS) would prefer that existing pathways be utilized (unless there is a compelling reason to change) but that will not impact the evaluation of building telco’s responses. DSHS believes the lessor would prefer a solution that does not require exterior hardware attachment, but WaTech has not validated.</t>
  </si>
  <si>
    <t>PE-SEA1711 / CNTY1701 / CITYSEA / DOLC1701</t>
  </si>
  <si>
    <t>Jesse Mock  206-263-7945 Jesse.Mock@kingcounty.gov</t>
  </si>
  <si>
    <t>Extend handoff to 2nd floor IT closet near current state router</t>
  </si>
  <si>
    <t>VE-SEA1711 / CNTY1701 / CITYSEA / DOLC1701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</si>
  <si>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</si>
  <si>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PE-SEA1720/DSHS4016/LTS</t>
  </si>
  <si>
    <t>1737 Airport Way S, 
Holgate Bldg., Ste 100                                                             Seattle, WA  98134-1636</t>
  </si>
  <si>
    <t>LAN Room, Holgate Bldg., Suite 100.           Circuit handoff to be located no further than 10 feet of DSHS Router.</t>
  </si>
  <si>
    <t>1000M (1G)</t>
  </si>
  <si>
    <t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</t>
  </si>
  <si>
    <t>VE-SEA1720/DSHS4016/LTS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</si>
  <si>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Vendor.***</t>
  </si>
  <si>
    <t>DSHS1033</t>
  </si>
  <si>
    <t>2320 S Salnave Rd                                                   Medical Lake, WA 99022-0200</t>
  </si>
  <si>
    <t>LAN Room, Bldg 4D31.  Circuit handoff to be located no further than 10 feet of DSHS Router.  Please refer to LCON for details on circuit termination/vendor equipment location.</t>
  </si>
  <si>
    <t xml:space="preserve">This request is for a redundant / diverse circuit for this site. Existing Primary circuit is provided by StarTouch. Proposed solution must not utilize StarTouch. </t>
  </si>
  <si>
    <t>KalispelTRB2601</t>
  </si>
  <si>
    <t>KalispelTRB3201</t>
  </si>
  <si>
    <t>22 Camas Flat Rd
Cusick, WA  99119</t>
  </si>
  <si>
    <t>Building is owned by the Kalispel Tribe of Indians.  Any construction or mounting of equipment requires prior authorization.</t>
  </si>
  <si>
    <t>N/A</t>
  </si>
  <si>
    <t>Data cabinet for vendor DEMARC
extentsion located in the Conference/
Lunch Room adjacent to cables 1-39, 1-40 on site map. Install extended handoff per attached site map (KalispelTRB2601 (Cusick) - Site Map.pdf)</t>
  </si>
  <si>
    <t>201 S JACKSON ST, SEATTLE, WA 98104-3854</t>
  </si>
  <si>
    <t>100 N Hayford Rd
Airway Heights, WA  99001-9402</t>
  </si>
  <si>
    <t>Jamie Bradley:                                          509-447-7131 JBradley@kalispeltribe.com
Building Contact:
Dan Park:                                             509-447-7439            dparks@kalispeltribe.com</t>
  </si>
  <si>
    <t>Jamie Bradley:                                       509-447-7131   JBradley@kalispeltribe.com
Building Contact:
Kip Knapp:                                                 509-481-6436 or 509-953-8513               kknapp@ktea.com</t>
  </si>
  <si>
    <t>Liz Knigge                                                  360-789-9211                      kniggel@dshs.wa.gov;                              Building contact:                                          LFMO Warehouse, Ken Davis               509-299-1079                        DavisKJ@dshs.wa.gov</t>
  </si>
  <si>
    <t>Ruth Kezar                                                            509-865-7540 cell: 509-494-9511                    kezarr@dshs.wa.gov;                           Alt. Contact: Liz Knigge                                 360-789-9211                    kniggel@dshs.wa.gov;                                 Building contact: Levi Strayer                        503-290-8982 or 458-200-7016</t>
  </si>
  <si>
    <t>Jesse Mock                                                     206-263-7945 Jesse.Mock@kingcounty.gov</t>
  </si>
  <si>
    <t>Brian Vo                                                       206-341-7619 or                                        David Riojas                                                  206-930-9445                                            Building owner/Property Mgmt.:                  Kendra Gonzalez                                         253-398-9026 or 206-792-6318 kendra.gonzalez@cbre.com</t>
  </si>
  <si>
    <t>Brian Vo                                                 206-341-7619 or                                        David Riojas                                                206-930-9445                                            Building owner/Property Mgmt.:                  Kendra Gonzalez                                   253-398-9026 or 206-792-6318 kendra.gonzalez@cbre.com</t>
  </si>
  <si>
    <t>Data cabinet for vendor DEMARC
extentsion located in the Conference/
Lunch Room adjacent to cables 1-17, 1-18 on site map. Install extended handoff per attached site map (KalispelTRB3201 (AWH) - Site Map.pdf)</t>
  </si>
  <si>
    <t>Evaluation  Model for Solicitation Number N21-RFQ-021</t>
  </si>
  <si>
    <t>PE-LRK3401/DOCLRK1</t>
  </si>
  <si>
    <t>Cedar Creek Corrections Center (CCCC)
12200 Bordeaux Road
Littlerock, WA 98556-0037</t>
  </si>
  <si>
    <t>Mark Mosebach
360-449-7658 / 360-606-0358
memosebach@doc1.wa.gov</t>
  </si>
  <si>
    <t>MDF in Administration Bldg. shown on site map/photo. Install extended handoff per attached site map (DOCLRK1- Aerial photo.pdf)</t>
  </si>
  <si>
    <t>VE-LRK3401/DOCLRK1</t>
  </si>
  <si>
    <t>This request is for a redundant / diverse circuit for this site. Existing Primary circuit is provided by StarTouch. Proposed solution must not utilize StarTouch. 
Site has additional access requirements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</si>
  <si>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This request is for a redundant / diverse circuit for this site. Existing Primary circuit is provided by StarTouch. Proposed solution must not utilize StarTouch. 
Site has additional access requirements.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</si>
</sst>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7" fontId="2" fillId="2" borderId="41" xfId="45" applyBorder="1">
      <alignment horizontal="left" vertical="top" wrapText="1"/>
    </xf>
    <xf numFmtId="7" fontId="2" fillId="39" borderId="32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sqref="A1:K1"/>
    </sheetView>
  </sheetViews>
  <sheetFormatPr defaultColWidth="8.77734375" defaultRowHeight="15.6" x14ac:dyDescent="0.3"/>
  <cols>
    <col min="1" max="1" width="4.44140625" style="1" bestFit="1" customWidth="1"/>
    <col min="2" max="2" width="47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16" customWidth="1"/>
    <col min="18" max="18" width="13" style="117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8" t="s">
        <v>69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2"/>
      <c r="R1" s="113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4"/>
      <c r="R2" s="115"/>
      <c r="S2" s="101"/>
      <c r="T2" s="101"/>
    </row>
    <row r="3" spans="1:22" s="99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99" customFormat="1" ht="78.4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3">
      <c r="A5" s="5">
        <v>1</v>
      </c>
      <c r="B5" s="118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124.8" x14ac:dyDescent="0.3">
      <c r="A6" s="5">
        <v>2</v>
      </c>
      <c r="B6" s="119" t="s">
        <v>31</v>
      </c>
      <c r="C6" s="93" t="s">
        <v>32</v>
      </c>
      <c r="D6" s="93" t="s">
        <v>64</v>
      </c>
      <c r="E6" s="93" t="s">
        <v>33</v>
      </c>
      <c r="F6" s="121" t="s">
        <v>34</v>
      </c>
      <c r="G6" s="25">
        <v>150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/>
      <c r="N6" s="39"/>
      <c r="O6" s="40"/>
      <c r="P6" s="102">
        <v>0</v>
      </c>
      <c r="Q6" s="133" t="s">
        <v>57</v>
      </c>
      <c r="R6" s="62"/>
      <c r="S6" s="44">
        <f t="shared" si="0"/>
        <v>150</v>
      </c>
      <c r="T6" s="24">
        <f t="shared" si="1"/>
        <v>0</v>
      </c>
      <c r="U6" s="103">
        <f t="shared" si="2"/>
        <v>5</v>
      </c>
      <c r="V6" s="103">
        <f t="shared" si="2"/>
        <v>95</v>
      </c>
    </row>
    <row r="7" spans="1:22" ht="31.2" x14ac:dyDescent="0.3">
      <c r="A7" s="5">
        <v>3</v>
      </c>
      <c r="B7" s="107" t="s">
        <v>37</v>
      </c>
      <c r="C7" s="105" t="s">
        <v>59</v>
      </c>
      <c r="D7" s="105" t="s">
        <v>38</v>
      </c>
      <c r="E7" s="105" t="s">
        <v>39</v>
      </c>
      <c r="F7" s="122" t="s">
        <v>34</v>
      </c>
      <c r="G7" s="105">
        <v>150</v>
      </c>
      <c r="H7" s="106" t="s">
        <v>35</v>
      </c>
      <c r="I7" s="107">
        <v>5</v>
      </c>
      <c r="J7" s="108">
        <v>95</v>
      </c>
      <c r="K7" s="109"/>
      <c r="L7" s="9"/>
      <c r="M7" s="53">
        <v>140</v>
      </c>
      <c r="N7" s="54" t="s">
        <v>11</v>
      </c>
      <c r="O7" s="55">
        <v>698</v>
      </c>
      <c r="P7" s="55">
        <v>1350</v>
      </c>
      <c r="Q7" s="134" t="s">
        <v>57</v>
      </c>
      <c r="R7" s="61">
        <v>1575</v>
      </c>
      <c r="S7" s="45">
        <f t="shared" si="0"/>
        <v>140</v>
      </c>
      <c r="T7" s="24">
        <f t="shared" si="1"/>
        <v>18102</v>
      </c>
      <c r="U7" s="103">
        <f t="shared" si="2"/>
        <v>5</v>
      </c>
      <c r="V7" s="103">
        <f t="shared" si="2"/>
        <v>95</v>
      </c>
    </row>
    <row r="8" spans="1:22" ht="202.8" x14ac:dyDescent="0.3">
      <c r="A8" s="5">
        <v>4</v>
      </c>
      <c r="B8" s="30" t="s">
        <v>40</v>
      </c>
      <c r="C8" s="93" t="s">
        <v>59</v>
      </c>
      <c r="D8" s="93" t="s">
        <v>65</v>
      </c>
      <c r="E8" s="93" t="s">
        <v>39</v>
      </c>
      <c r="F8" s="121" t="s">
        <v>34</v>
      </c>
      <c r="G8" s="25">
        <v>150</v>
      </c>
      <c r="H8" s="26" t="s">
        <v>35</v>
      </c>
      <c r="I8" s="30">
        <v>5</v>
      </c>
      <c r="J8" s="27">
        <v>95</v>
      </c>
      <c r="K8" s="28" t="s">
        <v>41</v>
      </c>
      <c r="L8" s="9"/>
      <c r="M8" s="42">
        <v>140</v>
      </c>
      <c r="N8" s="39" t="s">
        <v>11</v>
      </c>
      <c r="O8" s="40">
        <v>798</v>
      </c>
      <c r="P8" s="102">
        <v>1350</v>
      </c>
      <c r="Q8" s="133" t="s">
        <v>57</v>
      </c>
      <c r="R8" s="62">
        <v>1675</v>
      </c>
      <c r="S8" s="44">
        <f t="shared" ref="S8:S12" si="3">IF(ISBLANK(M8),G8,M8)</f>
        <v>140</v>
      </c>
      <c r="T8" s="24">
        <f t="shared" ref="T8:T12" si="4">24*O8+P8</f>
        <v>20502</v>
      </c>
      <c r="U8" s="103">
        <f t="shared" ref="U8:U12" si="5">I8</f>
        <v>5</v>
      </c>
      <c r="V8" s="103">
        <f t="shared" ref="V8:V12" si="6">J8</f>
        <v>95</v>
      </c>
    </row>
    <row r="9" spans="1:22" ht="124.8" x14ac:dyDescent="0.3">
      <c r="A9" s="5">
        <v>5</v>
      </c>
      <c r="B9" s="107" t="s">
        <v>42</v>
      </c>
      <c r="C9" s="104" t="s">
        <v>43</v>
      </c>
      <c r="D9" s="104" t="s">
        <v>66</v>
      </c>
      <c r="E9" s="104" t="s">
        <v>44</v>
      </c>
      <c r="F9" s="122" t="s">
        <v>34</v>
      </c>
      <c r="G9" s="105">
        <v>250</v>
      </c>
      <c r="H9" s="106" t="s">
        <v>45</v>
      </c>
      <c r="I9" s="107">
        <v>5</v>
      </c>
      <c r="J9" s="108">
        <v>95</v>
      </c>
      <c r="K9" s="109" t="s">
        <v>46</v>
      </c>
      <c r="L9" s="9"/>
      <c r="M9" s="75">
        <v>180</v>
      </c>
      <c r="N9" s="76" t="s">
        <v>11</v>
      </c>
      <c r="O9" s="77">
        <v>1575</v>
      </c>
      <c r="P9" s="55">
        <v>1350</v>
      </c>
      <c r="Q9" s="135">
        <v>698</v>
      </c>
      <c r="R9" s="61">
        <v>1575</v>
      </c>
      <c r="S9" s="44">
        <f t="shared" si="3"/>
        <v>180</v>
      </c>
      <c r="T9" s="24">
        <f t="shared" si="4"/>
        <v>39150</v>
      </c>
      <c r="U9" s="103">
        <f t="shared" si="5"/>
        <v>5</v>
      </c>
      <c r="V9" s="103">
        <f t="shared" si="6"/>
        <v>95</v>
      </c>
    </row>
    <row r="10" spans="1:22" ht="343.2" x14ac:dyDescent="0.3">
      <c r="A10" s="5">
        <v>6</v>
      </c>
      <c r="B10" s="90" t="s">
        <v>47</v>
      </c>
      <c r="C10" s="88" t="s">
        <v>43</v>
      </c>
      <c r="D10" s="88" t="s">
        <v>67</v>
      </c>
      <c r="E10" s="88" t="s">
        <v>44</v>
      </c>
      <c r="F10" s="123" t="s">
        <v>34</v>
      </c>
      <c r="G10" s="88">
        <v>250</v>
      </c>
      <c r="H10" s="89" t="s">
        <v>45</v>
      </c>
      <c r="I10" s="90">
        <v>5</v>
      </c>
      <c r="J10" s="91">
        <v>95</v>
      </c>
      <c r="K10" s="92" t="s">
        <v>48</v>
      </c>
      <c r="L10" s="9"/>
      <c r="M10" s="42">
        <v>180</v>
      </c>
      <c r="N10" s="39" t="s">
        <v>11</v>
      </c>
      <c r="O10" s="40">
        <v>1575</v>
      </c>
      <c r="P10" s="102">
        <v>1350</v>
      </c>
      <c r="Q10" s="136">
        <v>698</v>
      </c>
      <c r="R10" s="137" t="s">
        <v>57</v>
      </c>
      <c r="S10" s="44">
        <f t="shared" si="3"/>
        <v>180</v>
      </c>
      <c r="T10" s="24">
        <f t="shared" si="4"/>
        <v>39150</v>
      </c>
      <c r="U10" s="103">
        <f t="shared" si="5"/>
        <v>5</v>
      </c>
      <c r="V10" s="103">
        <f t="shared" si="6"/>
        <v>95</v>
      </c>
    </row>
    <row r="11" spans="1:22" ht="109.2" x14ac:dyDescent="0.3">
      <c r="A11" s="5">
        <v>7</v>
      </c>
      <c r="B11" s="72" t="s">
        <v>49</v>
      </c>
      <c r="C11" s="70" t="s">
        <v>50</v>
      </c>
      <c r="D11" s="70" t="s">
        <v>63</v>
      </c>
      <c r="E11" s="70" t="s">
        <v>51</v>
      </c>
      <c r="F11" s="124" t="s">
        <v>34</v>
      </c>
      <c r="G11" s="94">
        <v>400</v>
      </c>
      <c r="H11" s="95" t="s">
        <v>35</v>
      </c>
      <c r="I11" s="96">
        <v>5</v>
      </c>
      <c r="J11" s="97">
        <v>95</v>
      </c>
      <c r="K11" s="98" t="s">
        <v>52</v>
      </c>
      <c r="L11" s="9"/>
      <c r="M11" s="75"/>
      <c r="N11" s="76"/>
      <c r="O11" s="77"/>
      <c r="P11" s="55">
        <v>0</v>
      </c>
      <c r="Q11" s="134" t="s">
        <v>57</v>
      </c>
      <c r="R11" s="61"/>
      <c r="S11" s="44">
        <f t="shared" si="3"/>
        <v>400</v>
      </c>
      <c r="T11" s="24">
        <f t="shared" si="4"/>
        <v>0</v>
      </c>
      <c r="U11" s="103">
        <f t="shared" si="5"/>
        <v>5</v>
      </c>
      <c r="V11" s="103">
        <f t="shared" si="6"/>
        <v>95</v>
      </c>
    </row>
    <row r="12" spans="1:22" ht="109.2" x14ac:dyDescent="0.3">
      <c r="A12" s="5">
        <v>8</v>
      </c>
      <c r="B12" s="30" t="s">
        <v>53</v>
      </c>
      <c r="C12" s="25" t="s">
        <v>55</v>
      </c>
      <c r="D12" s="25" t="s">
        <v>61</v>
      </c>
      <c r="E12" s="25" t="s">
        <v>58</v>
      </c>
      <c r="F12" s="121" t="s">
        <v>8</v>
      </c>
      <c r="G12" s="25">
        <v>150</v>
      </c>
      <c r="H12" s="26" t="s">
        <v>9</v>
      </c>
      <c r="I12" s="30">
        <v>5</v>
      </c>
      <c r="J12" s="27">
        <v>95</v>
      </c>
      <c r="K12" s="28" t="s">
        <v>56</v>
      </c>
      <c r="L12" s="9"/>
      <c r="M12" s="42"/>
      <c r="N12" s="39"/>
      <c r="O12" s="40"/>
      <c r="P12" s="102">
        <v>0</v>
      </c>
      <c r="Q12" s="136"/>
      <c r="R12" s="62"/>
      <c r="S12" s="44">
        <f t="shared" si="3"/>
        <v>150</v>
      </c>
      <c r="T12" s="24">
        <f t="shared" si="4"/>
        <v>0</v>
      </c>
      <c r="U12" s="103">
        <f t="shared" si="5"/>
        <v>5</v>
      </c>
      <c r="V12" s="103">
        <f t="shared" si="6"/>
        <v>95</v>
      </c>
    </row>
    <row r="13" spans="1:22" ht="109.2" x14ac:dyDescent="0.3">
      <c r="A13" s="5">
        <v>9</v>
      </c>
      <c r="B13" s="72" t="s">
        <v>54</v>
      </c>
      <c r="C13" s="70" t="s">
        <v>60</v>
      </c>
      <c r="D13" s="70" t="s">
        <v>62</v>
      </c>
      <c r="E13" s="70" t="s">
        <v>68</v>
      </c>
      <c r="F13" s="125" t="s">
        <v>8</v>
      </c>
      <c r="G13" s="70">
        <v>150</v>
      </c>
      <c r="H13" s="71" t="s">
        <v>9</v>
      </c>
      <c r="I13" s="72">
        <v>5</v>
      </c>
      <c r="J13" s="73">
        <v>95</v>
      </c>
      <c r="K13" s="74" t="s">
        <v>56</v>
      </c>
      <c r="L13" s="9"/>
      <c r="M13" s="75">
        <v>120</v>
      </c>
      <c r="N13" s="76" t="s">
        <v>11</v>
      </c>
      <c r="O13" s="77">
        <v>399</v>
      </c>
      <c r="P13" s="148">
        <v>1350</v>
      </c>
      <c r="Q13" s="55">
        <v>725</v>
      </c>
      <c r="R13" s="61">
        <v>1575</v>
      </c>
      <c r="S13" s="44">
        <f t="shared" si="0"/>
        <v>120</v>
      </c>
      <c r="T13" s="24">
        <f t="shared" si="1"/>
        <v>10926</v>
      </c>
      <c r="U13" s="103">
        <f t="shared" si="2"/>
        <v>5</v>
      </c>
      <c r="V13" s="103">
        <f t="shared" si="2"/>
        <v>95</v>
      </c>
    </row>
    <row r="14" spans="1:22" ht="93.6" x14ac:dyDescent="0.3">
      <c r="A14" s="5">
        <v>10</v>
      </c>
      <c r="B14" s="119" t="s">
        <v>70</v>
      </c>
      <c r="C14" s="93" t="s">
        <v>71</v>
      </c>
      <c r="D14" s="93" t="s">
        <v>72</v>
      </c>
      <c r="E14" s="93" t="s">
        <v>73</v>
      </c>
      <c r="F14" s="121" t="s">
        <v>8</v>
      </c>
      <c r="G14" s="25">
        <v>250</v>
      </c>
      <c r="H14" s="26" t="s">
        <v>35</v>
      </c>
      <c r="I14" s="30">
        <v>5</v>
      </c>
      <c r="J14" s="27">
        <v>95</v>
      </c>
      <c r="K14" s="28" t="s">
        <v>76</v>
      </c>
      <c r="L14" s="9"/>
      <c r="M14" s="42"/>
      <c r="N14" s="39"/>
      <c r="O14" s="40"/>
      <c r="P14" s="102">
        <v>0</v>
      </c>
      <c r="Q14" s="133" t="s">
        <v>57</v>
      </c>
      <c r="R14" s="62"/>
      <c r="S14" s="44">
        <f t="shared" si="0"/>
        <v>250</v>
      </c>
      <c r="T14" s="24">
        <f t="shared" si="1"/>
        <v>0</v>
      </c>
      <c r="U14" s="103">
        <f t="shared" si="2"/>
        <v>5</v>
      </c>
      <c r="V14" s="103">
        <f t="shared" si="2"/>
        <v>95</v>
      </c>
    </row>
    <row r="15" spans="1:22" ht="312" x14ac:dyDescent="0.3">
      <c r="A15" s="5">
        <v>11</v>
      </c>
      <c r="B15" s="107" t="s">
        <v>74</v>
      </c>
      <c r="C15" s="105" t="s">
        <v>71</v>
      </c>
      <c r="D15" s="105" t="s">
        <v>72</v>
      </c>
      <c r="E15" s="105" t="s">
        <v>73</v>
      </c>
      <c r="F15" s="122" t="s">
        <v>8</v>
      </c>
      <c r="G15" s="105">
        <v>250</v>
      </c>
      <c r="H15" s="106" t="s">
        <v>35</v>
      </c>
      <c r="I15" s="107">
        <v>5</v>
      </c>
      <c r="J15" s="108">
        <v>95</v>
      </c>
      <c r="K15" s="109" t="s">
        <v>75</v>
      </c>
      <c r="L15" s="9"/>
      <c r="M15" s="53"/>
      <c r="N15" s="54"/>
      <c r="O15" s="55"/>
      <c r="P15" s="55">
        <v>0</v>
      </c>
      <c r="Q15" s="134" t="s">
        <v>57</v>
      </c>
      <c r="R15" s="61"/>
      <c r="S15" s="45">
        <f t="shared" si="0"/>
        <v>250</v>
      </c>
      <c r="T15" s="24">
        <f t="shared" si="1"/>
        <v>0</v>
      </c>
      <c r="U15" s="103">
        <f t="shared" si="2"/>
        <v>5</v>
      </c>
      <c r="V15" s="103">
        <f t="shared" si="2"/>
        <v>95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2">
        <v>0</v>
      </c>
      <c r="Q16" s="47"/>
      <c r="R16" s="62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3">
      <c r="A17" s="5">
        <v>13</v>
      </c>
      <c r="B17" s="80"/>
      <c r="C17" s="70"/>
      <c r="D17" s="70"/>
      <c r="E17" s="70"/>
      <c r="F17" s="125"/>
      <c r="G17" s="70"/>
      <c r="H17" s="71"/>
      <c r="I17" s="72"/>
      <c r="J17" s="73"/>
      <c r="K17" s="74"/>
      <c r="L17" s="9"/>
      <c r="M17" s="75"/>
      <c r="N17" s="76"/>
      <c r="O17" s="77"/>
      <c r="P17" s="55">
        <v>0</v>
      </c>
      <c r="Q17" s="46"/>
      <c r="R17" s="64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2">
        <v>0</v>
      </c>
      <c r="Q18" s="47"/>
      <c r="R18" s="62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3">
      <c r="A19" s="5">
        <v>15</v>
      </c>
      <c r="B19" s="72"/>
      <c r="C19" s="70"/>
      <c r="D19" s="70"/>
      <c r="E19" s="70"/>
      <c r="F19" s="125"/>
      <c r="G19" s="70"/>
      <c r="H19" s="71"/>
      <c r="I19" s="72"/>
      <c r="J19" s="73"/>
      <c r="K19" s="74"/>
      <c r="L19" s="9"/>
      <c r="M19" s="75"/>
      <c r="N19" s="76"/>
      <c r="O19" s="77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2">
        <v>0</v>
      </c>
      <c r="Q20" s="82"/>
      <c r="R20" s="83"/>
      <c r="S20" s="44">
        <f t="shared" si="0"/>
        <v>0</v>
      </c>
      <c r="T20" s="24">
        <f t="shared" si="1"/>
        <v>0</v>
      </c>
      <c r="U20" s="103">
        <f t="shared" si="2"/>
        <v>0</v>
      </c>
      <c r="V20" s="103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5"/>
      <c r="N21" s="76"/>
      <c r="O21" s="77"/>
      <c r="P21" s="55">
        <v>0</v>
      </c>
      <c r="Q21" s="65"/>
      <c r="R21" s="84"/>
      <c r="S21" s="44">
        <f t="shared" si="0"/>
        <v>0</v>
      </c>
      <c r="T21" s="24">
        <f t="shared" si="1"/>
        <v>0</v>
      </c>
      <c r="U21" s="103">
        <f t="shared" si="2"/>
        <v>0</v>
      </c>
      <c r="V21" s="103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2">
        <v>0</v>
      </c>
      <c r="Q22" s="66"/>
      <c r="R22" s="85"/>
      <c r="S22" s="44">
        <f t="shared" si="0"/>
        <v>0</v>
      </c>
      <c r="T22" s="24">
        <f t="shared" si="1"/>
        <v>0</v>
      </c>
      <c r="U22" s="103">
        <f t="shared" si="2"/>
        <v>0</v>
      </c>
      <c r="V22" s="103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5"/>
      <c r="N23" s="76"/>
      <c r="O23" s="77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3">
        <f t="shared" ref="U23:V33" si="7">I23</f>
        <v>0</v>
      </c>
      <c r="V23" s="103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2">
        <v>0</v>
      </c>
      <c r="Q24" s="47"/>
      <c r="R24" s="41"/>
      <c r="S24" s="45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5"/>
      <c r="N25" s="76"/>
      <c r="O25" s="77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2">
        <v>0</v>
      </c>
      <c r="Q26" s="47"/>
      <c r="R26" s="62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3">
      <c r="A27" s="5">
        <v>23</v>
      </c>
      <c r="B27" s="72"/>
      <c r="C27" s="70"/>
      <c r="D27" s="70"/>
      <c r="E27" s="70"/>
      <c r="F27" s="125"/>
      <c r="G27" s="70"/>
      <c r="H27" s="71"/>
      <c r="I27" s="72"/>
      <c r="J27" s="73"/>
      <c r="K27" s="74"/>
      <c r="L27" s="43"/>
      <c r="M27" s="75"/>
      <c r="N27" s="76"/>
      <c r="O27" s="77"/>
      <c r="P27" s="55">
        <v>0</v>
      </c>
      <c r="Q27" s="86"/>
      <c r="R27" s="63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2">
        <v>0</v>
      </c>
      <c r="Q28" s="67"/>
      <c r="R28" s="62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3">
      <c r="A29" s="5">
        <v>25</v>
      </c>
      <c r="B29" s="80"/>
      <c r="C29" s="78"/>
      <c r="D29" s="70"/>
      <c r="E29" s="78"/>
      <c r="F29" s="126"/>
      <c r="G29" s="78"/>
      <c r="H29" s="79"/>
      <c r="I29" s="80"/>
      <c r="J29" s="81"/>
      <c r="K29" s="74"/>
      <c r="L29" s="43"/>
      <c r="M29" s="75"/>
      <c r="N29" s="76"/>
      <c r="O29" s="77"/>
      <c r="P29" s="55">
        <v>0</v>
      </c>
      <c r="Q29" s="87"/>
      <c r="R29" s="63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2">
        <v>0</v>
      </c>
      <c r="Q30" s="110"/>
      <c r="R30" s="62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3">
      <c r="A31" s="5">
        <v>27</v>
      </c>
      <c r="B31" s="72"/>
      <c r="C31" s="70"/>
      <c r="D31" s="70"/>
      <c r="E31" s="70"/>
      <c r="F31" s="125"/>
      <c r="G31" s="70"/>
      <c r="H31" s="71"/>
      <c r="I31" s="72"/>
      <c r="J31" s="73"/>
      <c r="K31" s="74"/>
      <c r="L31" s="43"/>
      <c r="M31" s="75"/>
      <c r="N31" s="76"/>
      <c r="O31" s="77"/>
      <c r="P31" s="55">
        <v>0</v>
      </c>
      <c r="Q31" s="87"/>
      <c r="R31" s="63"/>
      <c r="S31" s="44">
        <f t="shared" si="0"/>
        <v>0</v>
      </c>
      <c r="T31" s="24">
        <f t="shared" si="1"/>
        <v>0</v>
      </c>
      <c r="U31" s="103">
        <f t="shared" si="7"/>
        <v>0</v>
      </c>
      <c r="V31" s="103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2">
        <v>0</v>
      </c>
      <c r="Q32" s="110"/>
      <c r="R32" s="68"/>
      <c r="S32" s="44">
        <f t="shared" si="0"/>
        <v>0</v>
      </c>
      <c r="T32" s="24">
        <f t="shared" si="1"/>
        <v>0</v>
      </c>
      <c r="U32" s="103">
        <f t="shared" si="7"/>
        <v>0</v>
      </c>
      <c r="V32" s="103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69"/>
      <c r="R33" s="61"/>
      <c r="S33" s="44">
        <f t="shared" si="0"/>
        <v>0</v>
      </c>
      <c r="T33" s="24">
        <f t="shared" si="1"/>
        <v>0</v>
      </c>
      <c r="U33" s="103">
        <f t="shared" si="7"/>
        <v>0</v>
      </c>
      <c r="V33" s="103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 S16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4:S15">
    <cfRule type="expression" dxfId="0" priority="1">
      <formula>M14&gt;G14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Q13 P14:P33 P6:P1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2021-04-22T18:58:11Z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