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1-RFQ-025\N21-RFQ-025 Response Documents\"/>
    </mc:Choice>
  </mc:AlternateContent>
  <xr:revisionPtr revIDLastSave="0" documentId="8_{C0524A46-1B74-4F5D-8254-8428B51C6A2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iterate="1" iterateCount="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<sst xmlns="http://schemas.openxmlformats.org/spreadsheetml/2006/main" count="79" uniqueCount="54">
  <si>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</si>
  <si>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</si>
  <si>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</si>
  <si>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</si>
  <si>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</si>
  <si>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</si>
  <si>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</si>
  <si>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</si>
  <si>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</si>
  <si>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</si>
  <si>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</si>
  <si>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</si>
  <si>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</si>
  <si>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</si>
  <si>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</si>
  <si>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</si>
  <si>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</si>
  <si>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</si>
  <si>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</si>
  <si>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</si>
  <si>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</si>
  <si>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</si>
  <si>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</si>
  <si>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</si>
  <si>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</si>
  <si>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</si>
  <si>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</si>
  <si>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</si>
  <si>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</si>
  <si>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</si>
  <si>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</si>
  <si>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</si>
  <si>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</si>
  <si>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</si>
  <si>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</si>
  <si>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</si>
  <si>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</si>
  <si>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</si>
  <si>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</si>
  <si>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</si>
  <si>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</si>
  <si>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</si>
  <si>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</si>
  <si>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</si>
  <si>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</si>
  <si>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</si>
  <si>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</si>
  <si>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</si>
  <si>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</si>
  <si>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</si>
  <si>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</si>
  <si>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</si>
  <si>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949 MARKET STREET  Suite 508
TACOMA, WA  98402-3604</t>
  </si>
  <si>
    <t>Primary Contact -                                         Brian Post  509-546-5825 bpost@co.franklin.wa.us                     Backup Contact -                                              Liz Cupples 509-546-5875 lcupples@co.franklin.wa.us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</si>
</sst>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S11" sqref="S11"/>
    </sheetView>
  </sheetViews>
  <sheetFormatPr defaultColWidth="8.85546875" defaultRowHeight="15.75" x14ac:dyDescent="0.25"/>
  <cols>
    <col min="1" max="1" width="4.42578125" style="1" bestFit="1" customWidth="1"/>
    <col min="2" max="2" width="46.855468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4" t="s">
        <v>46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3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599999999999994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/>
      <c r="P6" s="93">
        <v>0</v>
      </c>
      <c r="Q6" s="122" t="s">
        <v>41</v>
      </c>
      <c r="R6" s="62"/>
      <c r="S6" s="44">
        <f t="shared" si="0"/>
        <v>120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31.5" x14ac:dyDescent="0.25">
      <c r="A7" s="5">
        <v>3</v>
      </c>
      <c r="B7" s="98" t="s">
        <v>43</v>
      </c>
      <c r="C7" s="96" t="s">
        <v>44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/>
      <c r="N7" s="54"/>
      <c r="O7" s="55"/>
      <c r="P7" s="55">
        <v>0</v>
      </c>
      <c r="Q7" s="123" t="s">
        <v>41</v>
      </c>
      <c r="R7" s="61"/>
      <c r="S7" s="45">
        <f t="shared" si="0"/>
        <v>120</v>
      </c>
      <c r="T7" s="24">
        <f t="shared" si="1"/>
        <v>0</v>
      </c>
      <c r="U7" s="94">
        <f t="shared" si="2"/>
        <v>5</v>
      </c>
      <c r="V7" s="94">
        <f t="shared" si="2"/>
        <v>95</v>
      </c>
    </row>
    <row r="8" spans="1:22" ht="204.75" x14ac:dyDescent="0.25">
      <c r="A8" s="5">
        <v>4</v>
      </c>
      <c r="B8" s="30" t="s">
        <v>42</v>
      </c>
      <c r="C8" s="89" t="s">
        <v>44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45</v>
      </c>
      <c r="L8" s="9"/>
      <c r="M8" s="42"/>
      <c r="N8" s="39"/>
      <c r="O8" s="40"/>
      <c r="P8" s="93">
        <v>0</v>
      </c>
      <c r="Q8" s="122" t="s">
        <v>41</v>
      </c>
      <c r="R8" s="62"/>
      <c r="S8" s="44">
        <f t="shared" ref="S8:S12" si="3">IF(ISBLANK(M8),G8,M8)</f>
        <v>120</v>
      </c>
      <c r="T8" s="24">
        <f t="shared" ref="T8:T12" si="4">24*O8+P8</f>
        <v>0</v>
      </c>
      <c r="U8" s="94">
        <f t="shared" ref="U8:V12" si="5">I8</f>
        <v>5</v>
      </c>
      <c r="V8" s="94">
        <f t="shared" ref="V8:V12" si="6">J8</f>
        <v>95</v>
      </c>
    </row>
    <row r="9" spans="1:22" ht="31.5" x14ac:dyDescent="0.25">
      <c r="A9" s="5">
        <v>5</v>
      </c>
      <c r="B9" s="98" t="s">
        <v>38</v>
      </c>
      <c r="C9" s="95" t="s">
        <v>52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/>
      <c r="N9" s="77"/>
      <c r="O9" s="78"/>
      <c r="P9" s="55">
        <v>0</v>
      </c>
      <c r="Q9" s="123" t="s">
        <v>41</v>
      </c>
      <c r="R9" s="65"/>
      <c r="S9" s="44">
        <f t="shared" si="3"/>
        <v>120</v>
      </c>
      <c r="T9" s="24">
        <f t="shared" si="4"/>
        <v>0</v>
      </c>
      <c r="U9" s="94">
        <f t="shared" si="5"/>
        <v>5</v>
      </c>
      <c r="V9" s="94">
        <f t="shared" si="6"/>
        <v>95</v>
      </c>
    </row>
    <row r="10" spans="1:22" ht="94.5" x14ac:dyDescent="0.25">
      <c r="A10" s="5">
        <v>6</v>
      </c>
      <c r="B10" s="110" t="s">
        <v>47</v>
      </c>
      <c r="C10" s="89" t="s">
        <v>48</v>
      </c>
      <c r="D10" s="89" t="s">
        <v>53</v>
      </c>
      <c r="E10" s="89" t="s">
        <v>49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>
        <v>90</v>
      </c>
      <c r="N10" s="39" t="s">
        <v>11</v>
      </c>
      <c r="O10" s="40">
        <v>562.5</v>
      </c>
      <c r="P10" s="93">
        <v>625</v>
      </c>
      <c r="Q10" s="122" t="s">
        <v>41</v>
      </c>
      <c r="R10" s="62">
        <v>1000</v>
      </c>
      <c r="S10" s="44">
        <f t="shared" si="3"/>
        <v>90</v>
      </c>
      <c r="T10" s="24">
        <f t="shared" si="4"/>
        <v>14125</v>
      </c>
      <c r="U10" s="94">
        <f t="shared" si="5"/>
        <v>5</v>
      </c>
      <c r="V10" s="94">
        <f t="shared" si="5"/>
        <v>95</v>
      </c>
    </row>
    <row r="11" spans="1:22" ht="215.45" customHeight="1" x14ac:dyDescent="0.25">
      <c r="A11" s="5">
        <v>7</v>
      </c>
      <c r="B11" s="96" t="s">
        <v>50</v>
      </c>
      <c r="C11" s="96" t="s">
        <v>48</v>
      </c>
      <c r="D11" s="96" t="s">
        <v>53</v>
      </c>
      <c r="E11" s="96" t="s">
        <v>49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51</v>
      </c>
      <c r="L11" s="9"/>
      <c r="M11" s="53">
        <v>90</v>
      </c>
      <c r="N11" s="54" t="s">
        <v>11</v>
      </c>
      <c r="O11" s="55">
        <v>750</v>
      </c>
      <c r="P11" s="55">
        <v>625</v>
      </c>
      <c r="Q11" s="123"/>
      <c r="R11" s="61">
        <v>1187.5</v>
      </c>
      <c r="S11" s="45">
        <f t="shared" si="3"/>
        <v>90</v>
      </c>
      <c r="T11" s="24">
        <f t="shared" si="4"/>
        <v>18625</v>
      </c>
      <c r="U11" s="94">
        <f t="shared" si="5"/>
        <v>5</v>
      </c>
      <c r="V11" s="94">
        <f t="shared" si="5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9 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1" fitToHeight="0" orientation="landscape" r:id="rId1"/>
  <headerFooter>
    <oddFooter>&amp;L Lumen Response - N21-RFQ-025&amp;CMay 20, 2021&amp;RPage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3ba6529a-30c2-491d-bd2f-ab5af98b37fc"/>
    <ds:schemaRef ds:uri="http://schemas.microsoft.com/office/2006/documentManagement/types"/>
    <ds:schemaRef ds:uri="7d544bdc-a7fa-4516-973e-3ad2926cbdd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2021-05-20T17:22:39Z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ContentTypeId">
    <vt:lpwstr>0x010100454F47B9D28BD2458024E1586F6F82DC</vt:lpwstr>
  </property>
</Properties>
</file>