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jstoner\Dropbox\Jeff Stoner\Customers\WaTech\N21-RFQ-030\"/>
    </mc:Choice>
  </mc:AlternateContent>
  <bookViews>
    <workbookView xWindow="0" yWindow="0" windowWidth="25125" windowHeight="13500"/>
  </bookViews>
  <sheets>
    <sheet name="New" sheetId="4" r:id="rId1"/>
    <sheet name="ESRI_MAPINFO_SHEET" sheetId="5" state="veryHidden" r:id="rId2"/>
  </sheets>
  <definedNames>
    <definedName name="_xlnm._FilterDatabase" localSheetId="0" hidden="1">New!$A$1:$K$5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17" i="4" l="1"/>
  <c r="U17" i="4"/>
  <c r="T17" i="4"/>
  <c r="S17" i="4"/>
  <c r="V16" i="4"/>
  <c r="U16" i="4"/>
  <c r="T16" i="4"/>
  <c r="S16" i="4"/>
  <c r="V15" i="4"/>
  <c r="U15" i="4"/>
  <c r="T15" i="4"/>
  <c r="S15" i="4"/>
  <c r="V14" i="4"/>
  <c r="U14" i="4"/>
  <c r="T14" i="4"/>
  <c r="S14" i="4"/>
  <c r="V7" i="4" l="1"/>
  <c r="U7" i="4"/>
  <c r="T7" i="4"/>
  <c r="S7" i="4"/>
  <c r="V6" i="4"/>
  <c r="U6" i="4"/>
  <c r="T6" i="4"/>
  <c r="S6" i="4"/>
  <c r="V12" i="4" l="1"/>
  <c r="U12" i="4"/>
  <c r="T12" i="4"/>
  <c r="S12" i="4"/>
  <c r="V11" i="4"/>
  <c r="U11" i="4"/>
  <c r="T11" i="4"/>
  <c r="S11" i="4"/>
  <c r="V10" i="4"/>
  <c r="U10" i="4"/>
  <c r="T10" i="4"/>
  <c r="S10" i="4"/>
  <c r="V9" i="4"/>
  <c r="U9" i="4"/>
  <c r="T9" i="4"/>
  <c r="S9" i="4"/>
  <c r="V8" i="4"/>
  <c r="U8" i="4"/>
  <c r="T8" i="4"/>
  <c r="S8" i="4"/>
  <c r="S5" i="4" l="1"/>
  <c r="T5" i="4"/>
  <c r="U5" i="4"/>
  <c r="V5"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3" i="4"/>
  <c r="U13" i="4"/>
  <c r="T13" i="4"/>
  <c r="S13" i="4"/>
</calcChain>
</file>

<file path=xl/sharedStrings.xml><?xml version="1.0" encoding="utf-8"?>
<sst xmlns="http://schemas.openxmlformats.org/spreadsheetml/2006/main" count="122" uniqueCount="86">
  <si>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</si>
  <si>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</si>
  <si>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</si>
  <si>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</si>
  <si>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</si>
  <si>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</si>
  <si>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</si>
  <si>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</si>
  <si>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</si>
  <si>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</si>
  <si>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</si>
  <si>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</si>
  <si>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</si>
  <si>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</si>
  <si>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</si>
  <si>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</si>
  <si>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</si>
  <si>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</si>
  <si>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</si>
  <si>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</si>
  <si>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</si>
  <si>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</si>
  <si>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</si>
  <si>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</si>
  <si>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</si>
  <si>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</si>
  <si>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</si>
  <si>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</si>
  <si>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</si>
  <si>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</si>
  <si>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Install extended handoff per attached site map (DOLC0518 Floor plan.pdf)</t>
  </si>
  <si>
    <t>DOLC0301</t>
  </si>
  <si>
    <t>DES-PRT</t>
  </si>
  <si>
    <t>7580 New Market Street SW, 
Tumwater, WA 98501</t>
  </si>
  <si>
    <t>Brandon Ainsworth
360-890-0829
brandon.ainsworth@des.wa.gov</t>
  </si>
  <si>
    <t>100M</t>
  </si>
  <si>
    <t>DOLC1728</t>
  </si>
  <si>
    <t>1320 S 324th St Ste A2 Federal Way, WA 98003-8473</t>
  </si>
  <si>
    <t>Access contact / Tech contact
DOL Network Support
360-664-4904 DLISNetTelSup@dol.wa.gov
Local Office Contact
Janet Novak
253-838-3279</t>
  </si>
  <si>
    <t>DSHS1089</t>
  </si>
  <si>
    <t>1116 W Broadway, Room 201                          Spokane, WA 99260</t>
  </si>
  <si>
    <t>Liz Knigge                                                            360-789-9211                                                         kniggel@dshs.wa.gov;                        Building contact:  Bruce Russel, 509-477-2119, brussel@spokanecounty.org</t>
  </si>
  <si>
    <t>Circuit termination: LAN Room 231, rack 1. Handoff to be located no further than 10 cable feet from DSHS Router. Please coordinate with LCON for exact rack placement. This is a County facility. Refer to the building contact for building access restriction information.</t>
  </si>
  <si>
    <t>NO</t>
  </si>
  <si>
    <t>DSHS6029</t>
  </si>
  <si>
    <t>221 N Main Ave                                            White Salmon, WA 98672-1150</t>
  </si>
  <si>
    <t>Ruth Kezar                                                            509-865-7540 cell: 509-494-9511                    kezarr@dshs.wa.gov;                           Alt. Contact: Liz Knigge                                 360-789-9211                    kniggel@dshs.wa.gov;                                 Building contact: Levi Strayer                        503-290-8982 or 458-200-7016</t>
  </si>
  <si>
    <t>The Customer (DSHS) would prefer that existing pathways be utilized (unless there is a compelling reason to change) but that will not impact the evaluation of building telco’s responses. DSHS believes the lessor would prefer a solution that does not require exterior hardware attachment, but WaTech has not validated.</t>
  </si>
  <si>
    <t>DSHS1033</t>
  </si>
  <si>
    <t>2320 S Salnave Rd                                                   Medical Lake, WA 99022-0200</t>
  </si>
  <si>
    <t>Liz Knigge                                                  360-789-9211                      kniggel@dshs.wa.gov;                              Building contact:                                          LFMO Warehouse, Ken Davis               509-299-1079                        DavisKJ@dshs.wa.gov</t>
  </si>
  <si>
    <t>LAN Room, Bldg 4D31.  Circuit handoff to be located no further than 10 feet of DSHS Router.  Please refer to LCON for details on circuit termination/vendor equipment location.</t>
  </si>
  <si>
    <t xml:space="preserve">This request is for a redundant / diverse circuit for this site. Existing Primary circuit is provided by StarTouch. Proposed solution must not utilize StarTouch. </t>
  </si>
  <si>
    <t>PE-LAK2702/DSHS5014/LTS</t>
  </si>
  <si>
    <t>Liz Knigge
360-789-9211                                       kniggel@dshs.wa.gov</t>
  </si>
  <si>
    <t>This request is for a redundant / diverse circuit for this site. Existing Primary circuit is provided by Mammoth with CenturyLink as last mile provider. Proposed solution must not utilize either Mammoth or CenturyLink.</t>
  </si>
  <si>
    <t>VE-LAK2702/DSHS5014/LTS</t>
  </si>
  <si>
    <t>LAN Room, Bldg 221. Circuit handoff to be located no further than 10 cable feet from DSHS Router. Please contact LCON if questions on circuit termination location.</t>
  </si>
  <si>
    <t>LAN Room, Bldg 9601 - Western State Hospital.  Circuit handoff to be located no further than 10 cable feet from DSHS Router.  Please contact LCON, shown in the 'Site Contact(s)' column, if questions on circuit termination location.</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</si>
  <si>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***This request is for a redundant / diverse circuit for this site. Existing Primary circuit is provided by Mammoth with CenturyLink as last mile provider. Proposed solution must not utilize either Mammoth or CenturyLink.***</t>
  </si>
  <si>
    <t>Western State Hospital                          9601 Steilacoom Blvd SW                         Lakewood, WA 98498-7212</t>
  </si>
  <si>
    <t>N/A</t>
  </si>
  <si>
    <t>Install extended handoff per LCON direction in Basement data room.</t>
  </si>
  <si>
    <t>Install extended handoff per attached site map (DES-PRT DMARC.pdf)</t>
  </si>
  <si>
    <t>Install extended handoff per attached site map (DOLC1728 Federal Way Office layout UPDATED 9-19-16.pdf)</t>
  </si>
  <si>
    <t>Primary contact 
DOL Network team 360-664-4904 DLISNetTelSup@dol.wa.gov
Auditor/Agent: Brenda Chilton
Phone (Public): 509-736-2727</t>
  </si>
  <si>
    <t>Benton County Auditor
7122 W Okanogan PI, Building D
Kennewick, WA 99336</t>
  </si>
  <si>
    <t>Western State Hospital                      9601 Steilacoom Blvd SW                         Lakewood, WA 98498-7212</t>
  </si>
  <si>
    <t>LOTFED</t>
  </si>
  <si>
    <t>33701 9th Ave S                                            Federal Way, WA  98003-6762</t>
  </si>
  <si>
    <t>Dean Renner                                           206-909-2144           Drenner@walottery.com</t>
  </si>
  <si>
    <t>Install extended handoff per attached site map (LOTFEDWAY Federal Way Floor plan.pdf)</t>
  </si>
  <si>
    <t>DOLC0518</t>
  </si>
  <si>
    <t>West End Vehicle Licensing
192681 Hwy 101, 
Forks, WA 98331-9205</t>
  </si>
  <si>
    <t>DOL Network Support 
360-664-4904 
DLISNetTelSup@dol.wa.gov  
Local office contact  Cheryl Anderson 
360-374-9240 
CAnderson@VFS.DOL.WA.GOV</t>
  </si>
  <si>
    <t>PARK1701</t>
  </si>
  <si>
    <t>2010 NW Sammamish Rd
Issaquah, WA  98027-8918</t>
  </si>
  <si>
    <t>Marty Baxter
360-949-2201
marty.baxter@parks.wa.gov
Tor Bjorkland
425-649-4275
tor.bjorklund@parks.wa.gov</t>
  </si>
  <si>
    <t>Work with LCON for termination location. Install extended handoff per attached site map (PARK1701-Aerial.pdf)</t>
  </si>
  <si>
    <t>Permitting will be needed in case of any ground disturbance related to connectivity</t>
  </si>
  <si>
    <t>ACAFTL911DC2</t>
  </si>
  <si>
    <t>4101 West Way Joint Base Lewis-McChord, WA 98433</t>
  </si>
  <si>
    <t>Daniel Carroll 253-967-1276 daniel.b.carroll2.civ@mail.mil
Site Contact: Mr. Jeffrey Rodeman 253-967-1031 Jeffrey.c.rodeman.civ@mail.mil
Building contact: 911 Supervisor 253-912-4442/4446</t>
  </si>
  <si>
    <t>Room 113</t>
  </si>
  <si>
    <t>The Building has its own fiber Demark located in room 113 within 10 feet of the final location. We intend the circuit to be fiber to the building and converted to Cat-5/6 at final hand off.</t>
  </si>
  <si>
    <t>Evaluation  Model for Solicitation Number N21-RFQ-030 Amendment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</si>
</sst>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diagonal/>
    </border>
    <border>
      <left style="hair">
        <color auto="1"/>
      </left>
      <right style="hair">
        <color auto="1"/>
      </right>
      <top/>
      <bottom style="medium">
        <color indexed="64"/>
      </bottom>
      <diagonal/>
    </border>
    <border>
      <left style="hair">
        <color auto="1"/>
      </left>
      <right style="hair">
        <color auto="1"/>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48">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1" xfId="47" applyFill="1" applyBorder="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4" borderId="32" xfId="47"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4" fillId="4" borderId="1" xfId="0"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4" fillId="4" borderId="20"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0" borderId="35" xfId="0" applyFont="1" applyBorder="1" applyAlignment="1">
      <alignment horizontal="left" vertical="top" wrapText="1"/>
    </xf>
    <xf numFmtId="0" fontId="2" fillId="36" borderId="35" xfId="41" applyFont="1" applyBorder="1" applyAlignment="1">
      <alignment horizontal="left" vertical="top" wrapText="1"/>
    </xf>
    <xf numFmtId="0" fontId="2" fillId="0" borderId="35" xfId="41" applyFont="1" applyFill="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5" borderId="51" xfId="0" applyFont="1" applyFill="1" applyBorder="1" applyAlignment="1">
      <alignment horizontal="left" vertical="top" wrapText="1"/>
    </xf>
    <xf numFmtId="0" fontId="4" fillId="5" borderId="52" xfId="0" applyFont="1" applyFill="1" applyBorder="1" applyAlignment="1">
      <alignment horizontal="left" vertical="top" wrapText="1"/>
    </xf>
    <xf numFmtId="0" fontId="4" fillId="0" borderId="53" xfId="0" applyFont="1" applyBorder="1" applyAlignment="1">
      <alignment horizontal="left" vertical="top" wrapText="1"/>
    </xf>
    <xf numFmtId="0" fontId="2" fillId="0" borderId="50" xfId="0" applyFont="1" applyBorder="1" applyAlignment="1">
      <alignment horizontal="left" vertical="top" wrapText="1"/>
    </xf>
    <xf numFmtId="7" fontId="2" fillId="2" borderId="41" xfId="47" applyFill="1" applyBorder="1">
      <alignment horizontal="left" vertical="top" wrapText="1"/>
    </xf>
    <xf numFmtId="7" fontId="2" fillId="40" borderId="35" xfId="44">
      <alignment horizontal="left" vertical="top" wrapText="1"/>
    </xf>
    <xf numFmtId="7" fontId="2" fillId="40" borderId="41" xfId="44" applyBorder="1">
      <alignment horizontal="left" vertical="top" wrapText="1"/>
    </xf>
    <xf numFmtId="7" fontId="2" fillId="39" borderId="41" xfId="47" applyBorder="1">
      <alignment horizontal="left" vertical="top" wrapText="1"/>
    </xf>
    <xf numFmtId="0" fontId="2" fillId="36" borderId="9" xfId="41" applyFont="1" applyBorder="1" applyAlignment="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cellStyle name="MRC White" xfId="46"/>
    <cellStyle name="Neutral" xfId="10" builtinId="28" customBuiltin="1"/>
    <cellStyle name="Normal" xfId="0" builtinId="0"/>
    <cellStyle name="Note" xfId="17" builtinId="10" customBuiltin="1"/>
    <cellStyle name="Output" xfId="12" builtinId="21" customBuiltin="1"/>
    <cellStyle name="Shaded" xfId="44"/>
    <cellStyle name="Shaded Green" xfId="47"/>
    <cellStyle name="Title" xfId="3" builtinId="15" customBuiltin="1"/>
    <cellStyle name="Total" xfId="19" builtinId="25" customBuiltin="1"/>
    <cellStyle name="Warning Text" xfId="16" builtinId="11" customBuiltin="1"/>
  </cellStyles>
  <dxfs count="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28405"/>
  <sheetViews>
    <sheetView tabSelected="1" topLeftCell="D4" zoomScale="80" zoomScaleNormal="80" workbookViewId="0">
      <selection activeCell="T10" sqref="T10"/>
    </sheetView>
  </sheetViews>
  <sheetFormatPr defaultColWidth="8.85546875" defaultRowHeight="15.75" x14ac:dyDescent="0.25"/>
  <cols>
    <col min="1" max="1" width="4.42578125" style="1" bestFit="1" customWidth="1"/>
    <col min="2" max="2" width="36.7109375" style="1" customWidth="1"/>
    <col min="3" max="3" width="35.140625" style="132" customWidth="1"/>
    <col min="4" max="4" width="38.140625" style="132" customWidth="1"/>
    <col min="5" max="5" width="42.42578125" style="132" customWidth="1"/>
    <col min="6" max="6" width="10.140625" style="1" customWidth="1"/>
    <col min="7" max="7" width="12.42578125" style="1" customWidth="1"/>
    <col min="8" max="8" width="13.42578125" style="1" customWidth="1"/>
    <col min="9" max="10" width="11.42578125" style="1" customWidth="1"/>
    <col min="11" max="11" width="51" style="1" customWidth="1"/>
    <col min="12" max="12" width="3.5703125" style="1" customWidth="1"/>
    <col min="13" max="14" width="21" style="2" customWidth="1"/>
    <col min="15" max="16" width="12.140625" style="3" customWidth="1"/>
    <col min="17" max="17" width="13" style="117" customWidth="1"/>
    <col min="18" max="18" width="13" style="118" customWidth="1"/>
    <col min="19" max="19" width="9.42578125" style="29" customWidth="1"/>
    <col min="20" max="20" width="11.85546875" style="29" customWidth="1"/>
    <col min="21" max="21" width="9.42578125" style="1" customWidth="1"/>
    <col min="22" max="16384" width="8.85546875" style="1"/>
  </cols>
  <sheetData>
    <row r="1" spans="1:22" ht="16.5" thickBot="1" x14ac:dyDescent="0.3">
      <c r="A1" s="138" t="s">
        <v>85</v>
      </c>
      <c r="B1" s="138"/>
      <c r="C1" s="138"/>
      <c r="D1" s="138"/>
      <c r="E1" s="138"/>
      <c r="F1" s="138"/>
      <c r="G1" s="138"/>
      <c r="H1" s="138"/>
      <c r="I1" s="138"/>
      <c r="J1" s="138"/>
      <c r="K1" s="138"/>
      <c r="Q1" s="113"/>
      <c r="R1" s="114"/>
      <c r="S1" s="4"/>
      <c r="T1" s="4"/>
    </row>
    <row r="2" spans="1:22" ht="25.15" customHeight="1" thickBot="1" x14ac:dyDescent="0.3">
      <c r="A2" s="5"/>
      <c r="B2" s="6" t="s">
        <v>0</v>
      </c>
      <c r="C2" s="129"/>
      <c r="D2" s="129"/>
      <c r="E2" s="129"/>
      <c r="F2" s="7"/>
      <c r="G2" s="7"/>
      <c r="H2" s="7"/>
      <c r="I2" s="7"/>
      <c r="J2" s="7"/>
      <c r="K2" s="8"/>
      <c r="L2" s="9"/>
      <c r="M2" s="139" t="s">
        <v>29</v>
      </c>
      <c r="N2" s="140"/>
      <c r="O2" s="140"/>
      <c r="P2" s="140"/>
      <c r="Q2" s="115"/>
      <c r="R2" s="116"/>
      <c r="S2" s="102"/>
      <c r="T2" s="102"/>
    </row>
    <row r="3" spans="1:22" s="100" customFormat="1" ht="50.45" customHeight="1" thickBot="1" x14ac:dyDescent="0.3">
      <c r="A3" s="10"/>
      <c r="B3" s="11"/>
      <c r="C3" s="130"/>
      <c r="D3" s="130"/>
      <c r="E3" s="130"/>
      <c r="F3" s="12"/>
      <c r="G3" s="12"/>
      <c r="H3" s="12"/>
      <c r="I3" s="145" t="s">
        <v>14</v>
      </c>
      <c r="J3" s="146"/>
      <c r="K3" s="13"/>
      <c r="L3" s="14"/>
      <c r="M3" s="141"/>
      <c r="N3" s="142"/>
      <c r="O3" s="142"/>
      <c r="P3" s="142"/>
      <c r="Q3" s="143" t="s">
        <v>27</v>
      </c>
      <c r="R3" s="144"/>
      <c r="S3" s="147" t="s">
        <v>20</v>
      </c>
      <c r="T3" s="147"/>
      <c r="U3" s="147"/>
      <c r="V3" s="147"/>
    </row>
    <row r="4" spans="1:22" s="100" customFormat="1" ht="78.599999999999994" customHeight="1" thickBot="1" x14ac:dyDescent="0.3">
      <c r="A4" s="10"/>
      <c r="B4" s="17" t="s">
        <v>2</v>
      </c>
      <c r="C4" s="131" t="s">
        <v>10</v>
      </c>
      <c r="D4" s="131" t="s">
        <v>1</v>
      </c>
      <c r="E4" s="131" t="s">
        <v>4</v>
      </c>
      <c r="F4" s="15" t="s">
        <v>3</v>
      </c>
      <c r="G4" s="16" t="s">
        <v>15</v>
      </c>
      <c r="H4" s="15" t="s">
        <v>13</v>
      </c>
      <c r="I4" s="17" t="s">
        <v>16</v>
      </c>
      <c r="J4" s="18" t="s">
        <v>19</v>
      </c>
      <c r="K4" s="18" t="s">
        <v>28</v>
      </c>
      <c r="L4" s="14"/>
      <c r="M4" s="19" t="s">
        <v>23</v>
      </c>
      <c r="N4" s="20" t="s">
        <v>26</v>
      </c>
      <c r="O4" s="21" t="s">
        <v>21</v>
      </c>
      <c r="P4" s="21" t="s">
        <v>22</v>
      </c>
      <c r="Q4" s="37" t="s">
        <v>24</v>
      </c>
      <c r="R4" s="38" t="s">
        <v>25</v>
      </c>
      <c r="S4" s="101" t="s">
        <v>17</v>
      </c>
      <c r="T4" s="101" t="s">
        <v>18</v>
      </c>
      <c r="U4" s="101" t="s">
        <v>16</v>
      </c>
      <c r="V4" s="101" t="s">
        <v>19</v>
      </c>
    </row>
    <row r="5" spans="1:22" ht="78.75" customHeight="1" thickTop="1" x14ac:dyDescent="0.25">
      <c r="A5" s="5">
        <v>1</v>
      </c>
      <c r="B5" s="119" t="s">
        <v>5</v>
      </c>
      <c r="C5" s="48" t="s">
        <v>6</v>
      </c>
      <c r="D5" s="48" t="s">
        <v>7</v>
      </c>
      <c r="E5" s="134" t="s">
        <v>30</v>
      </c>
      <c r="F5" s="121" t="s">
        <v>8</v>
      </c>
      <c r="G5" s="48">
        <v>120</v>
      </c>
      <c r="H5" s="49" t="s">
        <v>9</v>
      </c>
      <c r="I5" s="50">
        <v>10</v>
      </c>
      <c r="J5" s="51">
        <v>90</v>
      </c>
      <c r="K5" s="52" t="s">
        <v>12</v>
      </c>
      <c r="L5" s="9"/>
      <c r="M5" s="56">
        <v>20</v>
      </c>
      <c r="N5" s="57" t="s">
        <v>11</v>
      </c>
      <c r="O5" s="58">
        <v>500</v>
      </c>
      <c r="P5" s="58">
        <v>1000</v>
      </c>
      <c r="Q5" s="59">
        <v>1000</v>
      </c>
      <c r="R5" s="60">
        <v>1800</v>
      </c>
      <c r="S5" s="112">
        <f t="shared" ref="S5:S33" si="0">IF(ISBLANK(M5),G5,M5)</f>
        <v>20</v>
      </c>
      <c r="T5" s="23">
        <f t="shared" ref="T5:T33" si="1">24*O5+P5</f>
        <v>13000</v>
      </c>
      <c r="U5" s="22">
        <f t="shared" ref="U5:V22" si="2">I5</f>
        <v>10</v>
      </c>
      <c r="V5" s="22">
        <f t="shared" si="2"/>
        <v>90</v>
      </c>
    </row>
    <row r="6" spans="1:22" ht="78.75" x14ac:dyDescent="0.25">
      <c r="A6" s="5">
        <v>2</v>
      </c>
      <c r="B6" s="120" t="s">
        <v>31</v>
      </c>
      <c r="C6" s="94" t="s">
        <v>66</v>
      </c>
      <c r="D6" s="94" t="s">
        <v>65</v>
      </c>
      <c r="E6" s="94" t="s">
        <v>62</v>
      </c>
      <c r="F6" s="122" t="s">
        <v>43</v>
      </c>
      <c r="G6" s="25">
        <v>150</v>
      </c>
      <c r="H6" s="26" t="s">
        <v>9</v>
      </c>
      <c r="I6" s="30">
        <v>5</v>
      </c>
      <c r="J6" s="27">
        <v>95</v>
      </c>
      <c r="K6" s="28"/>
      <c r="L6" s="9"/>
      <c r="M6" s="42"/>
      <c r="N6" s="39"/>
      <c r="O6" s="40"/>
      <c r="P6" s="103">
        <v>0</v>
      </c>
      <c r="Q6" s="133"/>
      <c r="R6" s="62"/>
      <c r="S6" s="44">
        <f t="shared" si="0"/>
        <v>150</v>
      </c>
      <c r="T6" s="24">
        <f t="shared" si="1"/>
        <v>0</v>
      </c>
      <c r="U6" s="104">
        <f t="shared" si="2"/>
        <v>5</v>
      </c>
      <c r="V6" s="104">
        <f t="shared" si="2"/>
        <v>95</v>
      </c>
    </row>
    <row r="7" spans="1:22" ht="47.25" x14ac:dyDescent="0.25">
      <c r="A7" s="5">
        <v>3</v>
      </c>
      <c r="B7" s="108" t="s">
        <v>32</v>
      </c>
      <c r="C7" s="106" t="s">
        <v>33</v>
      </c>
      <c r="D7" s="106" t="s">
        <v>34</v>
      </c>
      <c r="E7" s="106" t="s">
        <v>63</v>
      </c>
      <c r="F7" s="123" t="s">
        <v>8</v>
      </c>
      <c r="G7" s="106">
        <v>250</v>
      </c>
      <c r="H7" s="107" t="s">
        <v>35</v>
      </c>
      <c r="I7" s="108">
        <v>30</v>
      </c>
      <c r="J7" s="109">
        <v>70</v>
      </c>
      <c r="K7" s="110"/>
      <c r="L7" s="9"/>
      <c r="M7" s="53"/>
      <c r="N7" s="54"/>
      <c r="O7" s="55"/>
      <c r="P7" s="55">
        <v>0</v>
      </c>
      <c r="Q7" s="135" t="s">
        <v>61</v>
      </c>
      <c r="R7" s="61"/>
      <c r="S7" s="45">
        <f t="shared" si="0"/>
        <v>250</v>
      </c>
      <c r="T7" s="24">
        <f t="shared" si="1"/>
        <v>0</v>
      </c>
      <c r="U7" s="104">
        <f t="shared" si="2"/>
        <v>30</v>
      </c>
      <c r="V7" s="104">
        <f t="shared" si="2"/>
        <v>70</v>
      </c>
    </row>
    <row r="8" spans="1:22" ht="126" x14ac:dyDescent="0.25">
      <c r="A8" s="5">
        <v>4</v>
      </c>
      <c r="B8" s="30" t="s">
        <v>36</v>
      </c>
      <c r="C8" s="94" t="s">
        <v>37</v>
      </c>
      <c r="D8" s="94" t="s">
        <v>38</v>
      </c>
      <c r="E8" s="94" t="s">
        <v>64</v>
      </c>
      <c r="F8" s="122" t="s">
        <v>8</v>
      </c>
      <c r="G8" s="25">
        <v>150</v>
      </c>
      <c r="H8" s="26" t="s">
        <v>9</v>
      </c>
      <c r="I8" s="30">
        <v>5</v>
      </c>
      <c r="J8" s="27">
        <v>95</v>
      </c>
      <c r="K8" s="28"/>
      <c r="L8" s="9"/>
      <c r="M8" s="42"/>
      <c r="N8" s="39"/>
      <c r="O8" s="40"/>
      <c r="P8" s="103">
        <v>0</v>
      </c>
      <c r="Q8" s="47"/>
      <c r="R8" s="62"/>
      <c r="S8" s="44">
        <f t="shared" ref="S8:S12" si="3">IF(ISBLANK(M8),G8,M8)</f>
        <v>150</v>
      </c>
      <c r="T8" s="24">
        <f t="shared" ref="T8:T12" si="4">24*O8+P8</f>
        <v>0</v>
      </c>
      <c r="U8" s="104">
        <f t="shared" ref="U8:U12" si="5">I8</f>
        <v>5</v>
      </c>
      <c r="V8" s="104">
        <f t="shared" ref="V8:V12" si="6">J8</f>
        <v>95</v>
      </c>
    </row>
    <row r="9" spans="1:22" ht="110.25" x14ac:dyDescent="0.25">
      <c r="A9" s="5">
        <v>5</v>
      </c>
      <c r="B9" s="108" t="s">
        <v>39</v>
      </c>
      <c r="C9" s="105" t="s">
        <v>40</v>
      </c>
      <c r="D9" s="105" t="s">
        <v>41</v>
      </c>
      <c r="E9" s="105" t="s">
        <v>42</v>
      </c>
      <c r="F9" s="123" t="s">
        <v>43</v>
      </c>
      <c r="G9" s="106">
        <v>150</v>
      </c>
      <c r="H9" s="107" t="s">
        <v>35</v>
      </c>
      <c r="I9" s="108">
        <v>5</v>
      </c>
      <c r="J9" s="109">
        <v>95</v>
      </c>
      <c r="K9" s="110"/>
      <c r="L9" s="9"/>
      <c r="M9" s="76"/>
      <c r="N9" s="77"/>
      <c r="O9" s="78"/>
      <c r="P9" s="55">
        <v>0</v>
      </c>
      <c r="Q9" s="135" t="s">
        <v>61</v>
      </c>
      <c r="R9" s="65"/>
      <c r="S9" s="44">
        <f t="shared" si="3"/>
        <v>150</v>
      </c>
      <c r="T9" s="24">
        <f t="shared" si="4"/>
        <v>0</v>
      </c>
      <c r="U9" s="104">
        <f t="shared" si="5"/>
        <v>5</v>
      </c>
      <c r="V9" s="104">
        <f t="shared" si="6"/>
        <v>95</v>
      </c>
    </row>
    <row r="10" spans="1:22" ht="126" x14ac:dyDescent="0.25">
      <c r="A10" s="5">
        <v>6</v>
      </c>
      <c r="B10" s="91" t="s">
        <v>44</v>
      </c>
      <c r="C10" s="89" t="s">
        <v>45</v>
      </c>
      <c r="D10" s="89" t="s">
        <v>46</v>
      </c>
      <c r="E10" s="89" t="s">
        <v>57</v>
      </c>
      <c r="F10" s="124" t="s">
        <v>43</v>
      </c>
      <c r="G10" s="89">
        <v>250</v>
      </c>
      <c r="H10" s="90" t="s">
        <v>35</v>
      </c>
      <c r="I10" s="91">
        <v>5</v>
      </c>
      <c r="J10" s="92">
        <v>95</v>
      </c>
      <c r="K10" s="93" t="s">
        <v>47</v>
      </c>
      <c r="L10" s="9"/>
      <c r="M10" s="42">
        <v>200</v>
      </c>
      <c r="N10" s="39" t="s">
        <v>11</v>
      </c>
      <c r="O10" s="40">
        <v>570</v>
      </c>
      <c r="P10" s="103">
        <v>0</v>
      </c>
      <c r="Q10" s="136" t="s">
        <v>61</v>
      </c>
      <c r="R10" s="62">
        <v>1070</v>
      </c>
      <c r="S10" s="44">
        <f t="shared" si="3"/>
        <v>200</v>
      </c>
      <c r="T10" s="24">
        <f t="shared" si="4"/>
        <v>13680</v>
      </c>
      <c r="U10" s="104">
        <f t="shared" si="5"/>
        <v>5</v>
      </c>
      <c r="V10" s="104">
        <f t="shared" si="6"/>
        <v>95</v>
      </c>
    </row>
    <row r="11" spans="1:22" ht="110.25" x14ac:dyDescent="0.25">
      <c r="A11" s="5">
        <v>7</v>
      </c>
      <c r="B11" s="73" t="s">
        <v>48</v>
      </c>
      <c r="C11" s="71" t="s">
        <v>49</v>
      </c>
      <c r="D11" s="71" t="s">
        <v>50</v>
      </c>
      <c r="E11" s="71" t="s">
        <v>51</v>
      </c>
      <c r="F11" s="125" t="s">
        <v>43</v>
      </c>
      <c r="G11" s="95">
        <v>500</v>
      </c>
      <c r="H11" s="96" t="s">
        <v>35</v>
      </c>
      <c r="I11" s="97">
        <v>5</v>
      </c>
      <c r="J11" s="98">
        <v>95</v>
      </c>
      <c r="K11" s="99" t="s">
        <v>52</v>
      </c>
      <c r="L11" s="9"/>
      <c r="M11" s="76"/>
      <c r="N11" s="77"/>
      <c r="O11" s="78"/>
      <c r="P11" s="55">
        <v>0</v>
      </c>
      <c r="Q11" s="135" t="s">
        <v>61</v>
      </c>
      <c r="R11" s="65"/>
      <c r="S11" s="44">
        <f t="shared" si="3"/>
        <v>500</v>
      </c>
      <c r="T11" s="24">
        <f t="shared" si="4"/>
        <v>0</v>
      </c>
      <c r="U11" s="104">
        <f t="shared" si="5"/>
        <v>5</v>
      </c>
      <c r="V11" s="104">
        <f t="shared" si="6"/>
        <v>95</v>
      </c>
    </row>
    <row r="12" spans="1:22" ht="94.5" x14ac:dyDescent="0.25">
      <c r="A12" s="5">
        <v>8</v>
      </c>
      <c r="B12" s="30" t="s">
        <v>53</v>
      </c>
      <c r="C12" s="25" t="s">
        <v>60</v>
      </c>
      <c r="D12" s="25" t="s">
        <v>54</v>
      </c>
      <c r="E12" s="25" t="s">
        <v>58</v>
      </c>
      <c r="F12" s="122" t="s">
        <v>43</v>
      </c>
      <c r="G12" s="25">
        <v>500</v>
      </c>
      <c r="H12" s="26" t="s">
        <v>35</v>
      </c>
      <c r="I12" s="30">
        <v>5</v>
      </c>
      <c r="J12" s="27">
        <v>95</v>
      </c>
      <c r="K12" s="28" t="s">
        <v>55</v>
      </c>
      <c r="L12" s="9"/>
      <c r="M12" s="42"/>
      <c r="N12" s="39"/>
      <c r="O12" s="40"/>
      <c r="P12" s="103">
        <v>0</v>
      </c>
      <c r="Q12" s="136" t="s">
        <v>61</v>
      </c>
      <c r="R12" s="62"/>
      <c r="S12" s="44">
        <f t="shared" si="3"/>
        <v>500</v>
      </c>
      <c r="T12" s="24">
        <f t="shared" si="4"/>
        <v>0</v>
      </c>
      <c r="U12" s="104">
        <f t="shared" si="5"/>
        <v>5</v>
      </c>
      <c r="V12" s="104">
        <f t="shared" si="6"/>
        <v>95</v>
      </c>
    </row>
    <row r="13" spans="1:22" ht="299.25" x14ac:dyDescent="0.25">
      <c r="A13" s="5">
        <v>9</v>
      </c>
      <c r="B13" s="73" t="s">
        <v>56</v>
      </c>
      <c r="C13" s="71" t="s">
        <v>67</v>
      </c>
      <c r="D13" s="71" t="s">
        <v>54</v>
      </c>
      <c r="E13" s="71" t="s">
        <v>58</v>
      </c>
      <c r="F13" s="126" t="s">
        <v>43</v>
      </c>
      <c r="G13" s="71">
        <v>500</v>
      </c>
      <c r="H13" s="72" t="s">
        <v>35</v>
      </c>
      <c r="I13" s="73">
        <v>5</v>
      </c>
      <c r="J13" s="74">
        <v>95</v>
      </c>
      <c r="K13" s="75" t="s">
        <v>59</v>
      </c>
      <c r="L13" s="9"/>
      <c r="M13" s="76"/>
      <c r="N13" s="77"/>
      <c r="O13" s="78"/>
      <c r="P13" s="55">
        <v>0</v>
      </c>
      <c r="Q13" s="135" t="s">
        <v>61</v>
      </c>
      <c r="R13" s="63"/>
      <c r="S13" s="44">
        <f t="shared" si="0"/>
        <v>500</v>
      </c>
      <c r="T13" s="24">
        <f t="shared" si="1"/>
        <v>0</v>
      </c>
      <c r="U13" s="104">
        <f t="shared" si="2"/>
        <v>5</v>
      </c>
      <c r="V13" s="104">
        <f t="shared" si="2"/>
        <v>95</v>
      </c>
    </row>
    <row r="14" spans="1:22" ht="47.25" x14ac:dyDescent="0.25">
      <c r="A14" s="5">
        <v>10</v>
      </c>
      <c r="B14" s="137" t="s">
        <v>68</v>
      </c>
      <c r="C14" s="89" t="s">
        <v>69</v>
      </c>
      <c r="D14" s="89" t="s">
        <v>70</v>
      </c>
      <c r="E14" s="89" t="s">
        <v>71</v>
      </c>
      <c r="F14" s="89" t="s">
        <v>8</v>
      </c>
      <c r="G14" s="89">
        <v>120</v>
      </c>
      <c r="H14" s="90" t="s">
        <v>35</v>
      </c>
      <c r="I14" s="91">
        <v>5</v>
      </c>
      <c r="J14" s="92">
        <v>95</v>
      </c>
      <c r="K14" s="28"/>
      <c r="L14" s="9"/>
      <c r="M14" s="42"/>
      <c r="N14" s="39"/>
      <c r="O14" s="40"/>
      <c r="P14" s="103">
        <v>0</v>
      </c>
      <c r="Q14" s="136" t="s">
        <v>61</v>
      </c>
      <c r="R14" s="62"/>
      <c r="S14" s="44">
        <f t="shared" si="0"/>
        <v>120</v>
      </c>
      <c r="T14" s="24">
        <f t="shared" si="1"/>
        <v>0</v>
      </c>
      <c r="U14" s="104">
        <f t="shared" si="2"/>
        <v>5</v>
      </c>
      <c r="V14" s="104">
        <f t="shared" si="2"/>
        <v>95</v>
      </c>
    </row>
    <row r="15" spans="1:22" ht="94.5" x14ac:dyDescent="0.25">
      <c r="A15" s="5">
        <v>11</v>
      </c>
      <c r="B15" s="108" t="s">
        <v>72</v>
      </c>
      <c r="C15" s="106" t="s">
        <v>73</v>
      </c>
      <c r="D15" s="106" t="s">
        <v>74</v>
      </c>
      <c r="E15" s="106" t="s">
        <v>30</v>
      </c>
      <c r="F15" s="123" t="s">
        <v>8</v>
      </c>
      <c r="G15" s="106">
        <v>300</v>
      </c>
      <c r="H15" s="107" t="s">
        <v>9</v>
      </c>
      <c r="I15" s="108">
        <v>10</v>
      </c>
      <c r="J15" s="109">
        <v>90</v>
      </c>
      <c r="K15" s="110"/>
      <c r="L15" s="9"/>
      <c r="M15" s="53"/>
      <c r="N15" s="54"/>
      <c r="O15" s="55"/>
      <c r="P15" s="55">
        <v>0</v>
      </c>
      <c r="Q15" s="64"/>
      <c r="R15" s="61"/>
      <c r="S15" s="45">
        <f t="shared" si="0"/>
        <v>300</v>
      </c>
      <c r="T15" s="24">
        <f t="shared" si="1"/>
        <v>0</v>
      </c>
      <c r="U15" s="104">
        <f t="shared" si="2"/>
        <v>10</v>
      </c>
      <c r="V15" s="104">
        <f t="shared" si="2"/>
        <v>90</v>
      </c>
    </row>
    <row r="16" spans="1:22" ht="110.25" x14ac:dyDescent="0.25">
      <c r="A16" s="5">
        <v>12</v>
      </c>
      <c r="B16" s="30" t="s">
        <v>75</v>
      </c>
      <c r="C16" s="94" t="s">
        <v>76</v>
      </c>
      <c r="D16" s="94" t="s">
        <v>77</v>
      </c>
      <c r="E16" s="94" t="s">
        <v>78</v>
      </c>
      <c r="F16" s="122" t="s">
        <v>8</v>
      </c>
      <c r="G16" s="25">
        <v>150</v>
      </c>
      <c r="H16" s="26" t="s">
        <v>35</v>
      </c>
      <c r="I16" s="30">
        <v>5</v>
      </c>
      <c r="J16" s="27">
        <v>95</v>
      </c>
      <c r="K16" s="28" t="s">
        <v>79</v>
      </c>
      <c r="L16" s="9"/>
      <c r="M16" s="42"/>
      <c r="N16" s="39"/>
      <c r="O16" s="40"/>
      <c r="P16" s="103">
        <v>0</v>
      </c>
      <c r="Q16" s="136" t="s">
        <v>61</v>
      </c>
      <c r="R16" s="62"/>
      <c r="S16" s="44">
        <f t="shared" si="0"/>
        <v>150</v>
      </c>
      <c r="T16" s="24">
        <f t="shared" si="1"/>
        <v>0</v>
      </c>
      <c r="U16" s="104">
        <f t="shared" si="2"/>
        <v>5</v>
      </c>
      <c r="V16" s="104">
        <f t="shared" si="2"/>
        <v>95</v>
      </c>
    </row>
    <row r="17" spans="1:22" ht="110.25" x14ac:dyDescent="0.25">
      <c r="A17" s="5">
        <v>13</v>
      </c>
      <c r="B17" s="108" t="s">
        <v>80</v>
      </c>
      <c r="C17" s="105" t="s">
        <v>81</v>
      </c>
      <c r="D17" s="105" t="s">
        <v>82</v>
      </c>
      <c r="E17" s="105" t="s">
        <v>83</v>
      </c>
      <c r="F17" s="123" t="s">
        <v>43</v>
      </c>
      <c r="G17" s="106">
        <v>150</v>
      </c>
      <c r="H17" s="107" t="s">
        <v>35</v>
      </c>
      <c r="I17" s="108">
        <v>5</v>
      </c>
      <c r="J17" s="109">
        <v>95</v>
      </c>
      <c r="K17" s="110" t="s">
        <v>84</v>
      </c>
      <c r="L17" s="9"/>
      <c r="M17" s="76"/>
      <c r="N17" s="77"/>
      <c r="O17" s="78"/>
      <c r="P17" s="55">
        <v>0</v>
      </c>
      <c r="Q17" s="135" t="s">
        <v>61</v>
      </c>
      <c r="R17" s="65"/>
      <c r="S17" s="44">
        <f t="shared" si="0"/>
        <v>150</v>
      </c>
      <c r="T17" s="24">
        <f t="shared" si="1"/>
        <v>0</v>
      </c>
      <c r="U17" s="104">
        <f t="shared" si="2"/>
        <v>5</v>
      </c>
      <c r="V17" s="104">
        <f t="shared" si="2"/>
        <v>95</v>
      </c>
    </row>
    <row r="18" spans="1:22" x14ac:dyDescent="0.25">
      <c r="A18" s="5">
        <v>14</v>
      </c>
      <c r="B18" s="30"/>
      <c r="C18" s="25"/>
      <c r="D18" s="25"/>
      <c r="E18" s="25"/>
      <c r="F18" s="122"/>
      <c r="G18" s="25"/>
      <c r="H18" s="26"/>
      <c r="I18" s="30"/>
      <c r="J18" s="27"/>
      <c r="K18" s="28"/>
      <c r="L18" s="9"/>
      <c r="M18" s="42"/>
      <c r="N18" s="39"/>
      <c r="O18" s="40"/>
      <c r="P18" s="103">
        <v>0</v>
      </c>
      <c r="Q18" s="47"/>
      <c r="R18" s="62"/>
      <c r="S18" s="44">
        <f t="shared" si="0"/>
        <v>0</v>
      </c>
      <c r="T18" s="24">
        <f t="shared" si="1"/>
        <v>0</v>
      </c>
      <c r="U18" s="104">
        <f t="shared" si="2"/>
        <v>0</v>
      </c>
      <c r="V18" s="104">
        <f t="shared" si="2"/>
        <v>0</v>
      </c>
    </row>
    <row r="19" spans="1:22" x14ac:dyDescent="0.25">
      <c r="A19" s="5">
        <v>15</v>
      </c>
      <c r="B19" s="73"/>
      <c r="C19" s="71"/>
      <c r="D19" s="71"/>
      <c r="E19" s="71"/>
      <c r="F19" s="126"/>
      <c r="G19" s="71"/>
      <c r="H19" s="72"/>
      <c r="I19" s="73"/>
      <c r="J19" s="74"/>
      <c r="K19" s="75"/>
      <c r="L19" s="9"/>
      <c r="M19" s="76"/>
      <c r="N19" s="77"/>
      <c r="O19" s="78"/>
      <c r="P19" s="55">
        <v>0</v>
      </c>
      <c r="Q19" s="46"/>
      <c r="R19" s="63"/>
      <c r="S19" s="44">
        <f t="shared" si="0"/>
        <v>0</v>
      </c>
      <c r="T19" s="24">
        <f t="shared" si="1"/>
        <v>0</v>
      </c>
      <c r="U19" s="104">
        <f t="shared" si="2"/>
        <v>0</v>
      </c>
      <c r="V19" s="104">
        <f t="shared" si="2"/>
        <v>0</v>
      </c>
    </row>
    <row r="20" spans="1:22" x14ac:dyDescent="0.25">
      <c r="A20" s="5">
        <v>16</v>
      </c>
      <c r="B20" s="30"/>
      <c r="C20" s="25"/>
      <c r="D20" s="25"/>
      <c r="E20" s="25"/>
      <c r="F20" s="122"/>
      <c r="G20" s="25"/>
      <c r="H20" s="26"/>
      <c r="I20" s="30"/>
      <c r="J20" s="27"/>
      <c r="K20" s="28"/>
      <c r="L20" s="9"/>
      <c r="M20" s="42"/>
      <c r="N20" s="39"/>
      <c r="O20" s="40"/>
      <c r="P20" s="103">
        <v>0</v>
      </c>
      <c r="Q20" s="83"/>
      <c r="R20" s="84"/>
      <c r="S20" s="44">
        <f t="shared" si="0"/>
        <v>0</v>
      </c>
      <c r="T20" s="24">
        <f t="shared" si="1"/>
        <v>0</v>
      </c>
      <c r="U20" s="104">
        <f t="shared" si="2"/>
        <v>0</v>
      </c>
      <c r="V20" s="104">
        <f t="shared" si="2"/>
        <v>0</v>
      </c>
    </row>
    <row r="21" spans="1:22" x14ac:dyDescent="0.25">
      <c r="A21" s="5">
        <v>17</v>
      </c>
      <c r="B21" s="34"/>
      <c r="C21" s="32"/>
      <c r="D21" s="32"/>
      <c r="E21" s="32"/>
      <c r="F21" s="128"/>
      <c r="G21" s="32"/>
      <c r="H21" s="33"/>
      <c r="I21" s="34"/>
      <c r="J21" s="35"/>
      <c r="K21" s="36"/>
      <c r="L21" s="9"/>
      <c r="M21" s="76"/>
      <c r="N21" s="77"/>
      <c r="O21" s="78"/>
      <c r="P21" s="55">
        <v>0</v>
      </c>
      <c r="Q21" s="66"/>
      <c r="R21" s="85"/>
      <c r="S21" s="44">
        <f t="shared" si="0"/>
        <v>0</v>
      </c>
      <c r="T21" s="24">
        <f t="shared" si="1"/>
        <v>0</v>
      </c>
      <c r="U21" s="104">
        <f t="shared" si="2"/>
        <v>0</v>
      </c>
      <c r="V21" s="104">
        <f t="shared" si="2"/>
        <v>0</v>
      </c>
    </row>
    <row r="22" spans="1:22" x14ac:dyDescent="0.25">
      <c r="A22" s="5">
        <v>18</v>
      </c>
      <c r="B22" s="30"/>
      <c r="C22" s="25"/>
      <c r="D22" s="25"/>
      <c r="E22" s="25"/>
      <c r="F22" s="122"/>
      <c r="G22" s="25"/>
      <c r="H22" s="26"/>
      <c r="I22" s="30"/>
      <c r="J22" s="27"/>
      <c r="K22" s="28"/>
      <c r="L22" s="9"/>
      <c r="M22" s="42"/>
      <c r="N22" s="39"/>
      <c r="O22" s="40"/>
      <c r="P22" s="103">
        <v>0</v>
      </c>
      <c r="Q22" s="67"/>
      <c r="R22" s="86"/>
      <c r="S22" s="44">
        <f t="shared" si="0"/>
        <v>0</v>
      </c>
      <c r="T22" s="24">
        <f t="shared" si="1"/>
        <v>0</v>
      </c>
      <c r="U22" s="104">
        <f t="shared" si="2"/>
        <v>0</v>
      </c>
      <c r="V22" s="104">
        <f t="shared" si="2"/>
        <v>0</v>
      </c>
    </row>
    <row r="23" spans="1:22" x14ac:dyDescent="0.25">
      <c r="A23" s="5">
        <v>19</v>
      </c>
      <c r="B23" s="34"/>
      <c r="C23" s="32"/>
      <c r="D23" s="32"/>
      <c r="E23" s="32"/>
      <c r="F23" s="128"/>
      <c r="G23" s="32"/>
      <c r="H23" s="33"/>
      <c r="I23" s="34"/>
      <c r="J23" s="35"/>
      <c r="K23" s="36"/>
      <c r="L23" s="9"/>
      <c r="M23" s="76"/>
      <c r="N23" s="77"/>
      <c r="O23" s="78"/>
      <c r="P23" s="55">
        <v>0</v>
      </c>
      <c r="Q23" s="46"/>
      <c r="R23" s="63"/>
      <c r="S23" s="44">
        <f t="shared" si="0"/>
        <v>0</v>
      </c>
      <c r="T23" s="24">
        <f t="shared" si="1"/>
        <v>0</v>
      </c>
      <c r="U23" s="104">
        <f t="shared" ref="U23:V33" si="7">I23</f>
        <v>0</v>
      </c>
      <c r="V23" s="104">
        <f t="shared" si="7"/>
        <v>0</v>
      </c>
    </row>
    <row r="24" spans="1:22" x14ac:dyDescent="0.25">
      <c r="A24" s="5">
        <v>20</v>
      </c>
      <c r="B24" s="30"/>
      <c r="C24" s="25"/>
      <c r="D24" s="25"/>
      <c r="E24" s="25"/>
      <c r="F24" s="122"/>
      <c r="G24" s="25"/>
      <c r="H24" s="26"/>
      <c r="I24" s="30"/>
      <c r="J24" s="27"/>
      <c r="K24" s="28"/>
      <c r="L24" s="9"/>
      <c r="M24" s="42"/>
      <c r="N24" s="39"/>
      <c r="O24" s="40"/>
      <c r="P24" s="103">
        <v>0</v>
      </c>
      <c r="Q24" s="47"/>
      <c r="R24" s="41"/>
      <c r="S24" s="45">
        <f t="shared" si="0"/>
        <v>0</v>
      </c>
      <c r="T24" s="24">
        <f t="shared" si="1"/>
        <v>0</v>
      </c>
      <c r="U24" s="104">
        <f t="shared" si="7"/>
        <v>0</v>
      </c>
      <c r="V24" s="104">
        <f t="shared" si="7"/>
        <v>0</v>
      </c>
    </row>
    <row r="25" spans="1:22" x14ac:dyDescent="0.25">
      <c r="A25" s="5">
        <v>21</v>
      </c>
      <c r="B25" s="34"/>
      <c r="C25" s="32"/>
      <c r="D25" s="32"/>
      <c r="E25" s="32"/>
      <c r="F25" s="128"/>
      <c r="G25" s="32"/>
      <c r="H25" s="33"/>
      <c r="I25" s="34"/>
      <c r="J25" s="35"/>
      <c r="K25" s="36"/>
      <c r="L25" s="9"/>
      <c r="M25" s="76"/>
      <c r="N25" s="77"/>
      <c r="O25" s="78"/>
      <c r="P25" s="55">
        <v>0</v>
      </c>
      <c r="Q25" s="46"/>
      <c r="R25" s="63"/>
      <c r="S25" s="44">
        <f t="shared" si="0"/>
        <v>0</v>
      </c>
      <c r="T25" s="24">
        <f t="shared" si="1"/>
        <v>0</v>
      </c>
      <c r="U25" s="104">
        <f t="shared" si="7"/>
        <v>0</v>
      </c>
      <c r="V25" s="104">
        <f t="shared" si="7"/>
        <v>0</v>
      </c>
    </row>
    <row r="26" spans="1:22" x14ac:dyDescent="0.25">
      <c r="A26" s="5">
        <v>22</v>
      </c>
      <c r="B26" s="30"/>
      <c r="C26" s="25"/>
      <c r="D26" s="25"/>
      <c r="E26" s="25"/>
      <c r="F26" s="122"/>
      <c r="G26" s="25"/>
      <c r="H26" s="26"/>
      <c r="I26" s="30"/>
      <c r="J26" s="27"/>
      <c r="K26" s="28"/>
      <c r="L26" s="9"/>
      <c r="M26" s="42"/>
      <c r="N26" s="39"/>
      <c r="O26" s="40"/>
      <c r="P26" s="103">
        <v>0</v>
      </c>
      <c r="Q26" s="47"/>
      <c r="R26" s="62"/>
      <c r="S26" s="44">
        <f t="shared" si="0"/>
        <v>0</v>
      </c>
      <c r="T26" s="24">
        <f t="shared" si="1"/>
        <v>0</v>
      </c>
      <c r="U26" s="104">
        <f t="shared" si="7"/>
        <v>0</v>
      </c>
      <c r="V26" s="104">
        <f t="shared" si="7"/>
        <v>0</v>
      </c>
    </row>
    <row r="27" spans="1:22" x14ac:dyDescent="0.25">
      <c r="A27" s="5">
        <v>23</v>
      </c>
      <c r="B27" s="73"/>
      <c r="C27" s="71"/>
      <c r="D27" s="71"/>
      <c r="E27" s="71"/>
      <c r="F27" s="126"/>
      <c r="G27" s="71"/>
      <c r="H27" s="72"/>
      <c r="I27" s="73"/>
      <c r="J27" s="74"/>
      <c r="K27" s="75"/>
      <c r="L27" s="43"/>
      <c r="M27" s="76"/>
      <c r="N27" s="77"/>
      <c r="O27" s="78"/>
      <c r="P27" s="55">
        <v>0</v>
      </c>
      <c r="Q27" s="87"/>
      <c r="R27" s="63"/>
      <c r="S27" s="44">
        <f t="shared" si="0"/>
        <v>0</v>
      </c>
      <c r="T27" s="24">
        <f t="shared" si="1"/>
        <v>0</v>
      </c>
      <c r="U27" s="104">
        <f t="shared" si="7"/>
        <v>0</v>
      </c>
      <c r="V27" s="104">
        <f t="shared" si="7"/>
        <v>0</v>
      </c>
    </row>
    <row r="28" spans="1:22" x14ac:dyDescent="0.25">
      <c r="A28" s="5">
        <v>24</v>
      </c>
      <c r="B28" s="30"/>
      <c r="C28" s="25"/>
      <c r="D28" s="25"/>
      <c r="E28" s="25"/>
      <c r="F28" s="122"/>
      <c r="G28" s="25"/>
      <c r="H28" s="26"/>
      <c r="I28" s="30"/>
      <c r="J28" s="27"/>
      <c r="K28" s="28"/>
      <c r="L28" s="43"/>
      <c r="M28" s="42"/>
      <c r="N28" s="39"/>
      <c r="O28" s="40"/>
      <c r="P28" s="103">
        <v>0</v>
      </c>
      <c r="Q28" s="68"/>
      <c r="R28" s="62"/>
      <c r="S28" s="44">
        <f t="shared" si="0"/>
        <v>0</v>
      </c>
      <c r="T28" s="24">
        <f t="shared" si="1"/>
        <v>0</v>
      </c>
      <c r="U28" s="104">
        <f t="shared" si="7"/>
        <v>0</v>
      </c>
      <c r="V28" s="104">
        <f t="shared" si="7"/>
        <v>0</v>
      </c>
    </row>
    <row r="29" spans="1:22" x14ac:dyDescent="0.25">
      <c r="A29" s="5">
        <v>25</v>
      </c>
      <c r="B29" s="81"/>
      <c r="C29" s="79"/>
      <c r="D29" s="71"/>
      <c r="E29" s="79"/>
      <c r="F29" s="127"/>
      <c r="G29" s="79"/>
      <c r="H29" s="80"/>
      <c r="I29" s="81"/>
      <c r="J29" s="82"/>
      <c r="K29" s="75"/>
      <c r="L29" s="43"/>
      <c r="M29" s="76"/>
      <c r="N29" s="77"/>
      <c r="O29" s="78"/>
      <c r="P29" s="55">
        <v>0</v>
      </c>
      <c r="Q29" s="88"/>
      <c r="R29" s="63"/>
      <c r="S29" s="44">
        <f t="shared" si="0"/>
        <v>0</v>
      </c>
      <c r="T29" s="24">
        <f t="shared" si="1"/>
        <v>0</v>
      </c>
      <c r="U29" s="104">
        <f t="shared" si="7"/>
        <v>0</v>
      </c>
      <c r="V29" s="104">
        <f t="shared" si="7"/>
        <v>0</v>
      </c>
    </row>
    <row r="30" spans="1:22" x14ac:dyDescent="0.25">
      <c r="A30" s="5">
        <v>26</v>
      </c>
      <c r="B30" s="30"/>
      <c r="C30" s="25"/>
      <c r="D30" s="25"/>
      <c r="E30" s="25"/>
      <c r="F30" s="122"/>
      <c r="G30" s="25"/>
      <c r="H30" s="26"/>
      <c r="I30" s="30"/>
      <c r="J30" s="27"/>
      <c r="K30" s="28"/>
      <c r="L30" s="43"/>
      <c r="M30" s="42"/>
      <c r="N30" s="39"/>
      <c r="O30" s="40"/>
      <c r="P30" s="103">
        <v>0</v>
      </c>
      <c r="Q30" s="111"/>
      <c r="R30" s="62"/>
      <c r="S30" s="44">
        <f t="shared" si="0"/>
        <v>0</v>
      </c>
      <c r="T30" s="24">
        <f t="shared" si="1"/>
        <v>0</v>
      </c>
      <c r="U30" s="104">
        <f t="shared" si="7"/>
        <v>0</v>
      </c>
      <c r="V30" s="104">
        <f t="shared" si="7"/>
        <v>0</v>
      </c>
    </row>
    <row r="31" spans="1:22" x14ac:dyDescent="0.25">
      <c r="A31" s="5">
        <v>27</v>
      </c>
      <c r="B31" s="73"/>
      <c r="C31" s="71"/>
      <c r="D31" s="71"/>
      <c r="E31" s="71"/>
      <c r="F31" s="126"/>
      <c r="G31" s="71"/>
      <c r="H31" s="72"/>
      <c r="I31" s="73"/>
      <c r="J31" s="74"/>
      <c r="K31" s="75"/>
      <c r="L31" s="43"/>
      <c r="M31" s="76"/>
      <c r="N31" s="77"/>
      <c r="O31" s="78"/>
      <c r="P31" s="55">
        <v>0</v>
      </c>
      <c r="Q31" s="88"/>
      <c r="R31" s="63"/>
      <c r="S31" s="44">
        <f t="shared" si="0"/>
        <v>0</v>
      </c>
      <c r="T31" s="24">
        <f t="shared" si="1"/>
        <v>0</v>
      </c>
      <c r="U31" s="104">
        <f t="shared" si="7"/>
        <v>0</v>
      </c>
      <c r="V31" s="104">
        <f t="shared" si="7"/>
        <v>0</v>
      </c>
    </row>
    <row r="32" spans="1:22" x14ac:dyDescent="0.25">
      <c r="A32" s="5">
        <v>28</v>
      </c>
      <c r="B32" s="30"/>
      <c r="C32" s="25"/>
      <c r="D32" s="25"/>
      <c r="E32" s="25"/>
      <c r="F32" s="122"/>
      <c r="G32" s="25"/>
      <c r="H32" s="26"/>
      <c r="I32" s="30"/>
      <c r="J32" s="27"/>
      <c r="K32" s="28"/>
      <c r="L32" s="9"/>
      <c r="M32" s="42"/>
      <c r="N32" s="39"/>
      <c r="O32" s="40"/>
      <c r="P32" s="103">
        <v>0</v>
      </c>
      <c r="Q32" s="111"/>
      <c r="R32" s="69"/>
      <c r="S32" s="44">
        <f t="shared" si="0"/>
        <v>0</v>
      </c>
      <c r="T32" s="24">
        <f t="shared" si="1"/>
        <v>0</v>
      </c>
      <c r="U32" s="104">
        <f t="shared" si="7"/>
        <v>0</v>
      </c>
      <c r="V32" s="104">
        <f t="shared" si="7"/>
        <v>0</v>
      </c>
    </row>
    <row r="33" spans="1:22" x14ac:dyDescent="0.25">
      <c r="A33" s="5">
        <v>29</v>
      </c>
      <c r="B33" s="34"/>
      <c r="C33" s="32"/>
      <c r="D33" s="32"/>
      <c r="E33" s="32"/>
      <c r="F33" s="128"/>
      <c r="G33" s="32"/>
      <c r="H33" s="33"/>
      <c r="I33" s="31"/>
      <c r="J33" s="35"/>
      <c r="K33" s="36"/>
      <c r="L33" s="9"/>
      <c r="M33" s="53"/>
      <c r="N33" s="54"/>
      <c r="O33" s="55"/>
      <c r="P33" s="55">
        <v>0</v>
      </c>
      <c r="Q33" s="70"/>
      <c r="R33" s="61"/>
      <c r="S33" s="44">
        <f t="shared" si="0"/>
        <v>0</v>
      </c>
      <c r="T33" s="24">
        <f t="shared" si="1"/>
        <v>0</v>
      </c>
      <c r="U33" s="104">
        <f t="shared" si="7"/>
        <v>0</v>
      </c>
      <c r="V33" s="104">
        <f t="shared" si="7"/>
        <v>0</v>
      </c>
    </row>
    <row r="34" spans="1:22" x14ac:dyDescent="0.25">
      <c r="S34" s="1"/>
      <c r="T34" s="1"/>
    </row>
    <row r="35" spans="1:22" x14ac:dyDescent="0.25">
      <c r="S35" s="1"/>
      <c r="T35" s="1"/>
    </row>
    <row r="36" spans="1:22" x14ac:dyDescent="0.25">
      <c r="S36" s="1"/>
      <c r="T36" s="1"/>
    </row>
    <row r="37" spans="1:22" x14ac:dyDescent="0.25">
      <c r="S37" s="1"/>
      <c r="T37" s="1"/>
    </row>
    <row r="38" spans="1:22" x14ac:dyDescent="0.25">
      <c r="S38" s="1"/>
      <c r="T38" s="1"/>
    </row>
    <row r="39" spans="1:22" x14ac:dyDescent="0.25">
      <c r="S39" s="1"/>
      <c r="T39" s="1"/>
    </row>
    <row r="40" spans="1:22" x14ac:dyDescent="0.25">
      <c r="S40" s="1"/>
      <c r="T40" s="1"/>
    </row>
    <row r="41" spans="1:22" x14ac:dyDescent="0.25">
      <c r="S41" s="1"/>
      <c r="T41" s="1"/>
    </row>
    <row r="42" spans="1:22" x14ac:dyDescent="0.25">
      <c r="S42" s="1"/>
      <c r="T42" s="1"/>
    </row>
    <row r="43" spans="1:22" x14ac:dyDescent="0.25">
      <c r="S43" s="1"/>
      <c r="T43" s="1"/>
    </row>
    <row r="44" spans="1:22" x14ac:dyDescent="0.25">
      <c r="S44" s="1"/>
      <c r="T44" s="1"/>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ref="B6:AE32">
    <sortCondition ref="B6"/>
  </sortState>
  <mergeCells count="5">
    <mergeCell ref="A1:K1"/>
    <mergeCell ref="M2:P3"/>
    <mergeCell ref="Q3:R3"/>
    <mergeCell ref="I3:J3"/>
    <mergeCell ref="S3:V3"/>
  </mergeCells>
  <conditionalFormatting sqref="S5 S13 S18:S33">
    <cfRule type="expression" dxfId="4" priority="19">
      <formula>M5&gt;G5</formula>
    </cfRule>
    <cfRule type="expression" priority="20">
      <formula>$M$5&gt;$G$5</formula>
    </cfRule>
  </conditionalFormatting>
  <conditionalFormatting sqref="S8:S12">
    <cfRule type="expression" dxfId="3" priority="15">
      <formula>M8&gt;G8</formula>
    </cfRule>
    <cfRule type="expression" priority="16">
      <formula>$M$5&gt;$G$5</formula>
    </cfRule>
  </conditionalFormatting>
  <conditionalFormatting sqref="S6:S7">
    <cfRule type="expression" dxfId="2" priority="5">
      <formula>M6&gt;G6</formula>
    </cfRule>
    <cfRule type="expression" priority="6">
      <formula>$M$5&gt;$G$5</formula>
    </cfRule>
  </conditionalFormatting>
  <conditionalFormatting sqref="S16:S17">
    <cfRule type="expression" dxfId="1" priority="3">
      <formula>M16&gt;G16</formula>
    </cfRule>
    <cfRule type="expression" priority="4">
      <formula>$M$5&gt;$G$5</formula>
    </cfRule>
  </conditionalFormatting>
  <conditionalFormatting sqref="S14:S15">
    <cfRule type="expression" dxfId="0" priority="1">
      <formula>M14&gt;G14</formula>
    </cfRule>
    <cfRule type="expression" priority="2">
      <formula>$M$5&gt;$G$5</formula>
    </cfRule>
  </conditionalFormatting>
  <dataValidations count="3">
    <dataValidation type="list" allowBlank="1" showInputMessage="1" showErrorMessage="1" sqref="F6:F32">
      <formula1>"YES, NO"</formula1>
    </dataValidation>
    <dataValidation type="decimal" showInputMessage="1" showErrorMessage="1" sqref="P6:P33">
      <formula1>0</formula1>
      <formula2>1000000</formula2>
    </dataValidation>
    <dataValidation type="list" allowBlank="1" showInputMessage="1" showErrorMessage="1" sqref="N6:N1048576">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3ECD70FED0BFC43ABE302D04D0D84F7" ma:contentTypeVersion="13" ma:contentTypeDescription="Create a new document." ma:contentTypeScope="" ma:versionID="8b262c63c509d2d6d258c79303e19f80">
  <xsd:schema xmlns:xsd="http://www.w3.org/2001/XMLSchema" xmlns:xs="http://www.w3.org/2001/XMLSchema" xmlns:p="http://schemas.microsoft.com/office/2006/metadata/properties" xmlns:ns1="http://schemas.microsoft.com/sharepoint/v3" xmlns:ns3="607bd0a2-e667-407c-bac5-93961575169b" xmlns:ns4="2da1c3d2-1f67-46b8-8c67-79052490f9d4" targetNamespace="http://schemas.microsoft.com/office/2006/metadata/properties" ma:root="true" ma:fieldsID="0ec68f9ddddc82a89279ff1eff386d3d" ns1:_="" ns3:_="" ns4:_="">
    <xsd:import namespace="http://schemas.microsoft.com/sharepoint/v3"/>
    <xsd:import namespace="607bd0a2-e667-407c-bac5-93961575169b"/>
    <xsd:import namespace="2da1c3d2-1f67-46b8-8c67-79052490f9d4"/>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07bd0a2-e667-407c-bac5-9396157516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da1c3d2-1f67-46b8-8c67-79052490f9d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E2008389-8B07-468D-8770-FA56A98DFF9F}">
  <ds:schemaRefs>
    <ds:schemaRef ds:uri="http://schemas.microsoft.com/sharepoint/v3/contenttype/forms"/>
  </ds:schemaRefs>
</ds:datastoreItem>
</file>

<file path=customXml/itemProps2.xml><?xml version="1.0" encoding="utf-8"?>
<ds:datastoreItem xmlns:ds="http://schemas.openxmlformats.org/officeDocument/2006/customXml" ds:itemID="{98942A1D-BB44-4FDF-802A-41B44B09C1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07bd0a2-e667-407c-bac5-93961575169b"/>
    <ds:schemaRef ds:uri="2da1c3d2-1f67-46b8-8c67-79052490f9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8276AD2-F192-42F8-AF0F-D17AF1DBEFD1}">
  <ds:schemaRefs>
    <ds:schemaRef ds:uri="http://schemas.microsoft.com/sharepoint/v3"/>
    <ds:schemaRef ds:uri="2da1c3d2-1f67-46b8-8c67-79052490f9d4"/>
    <ds:schemaRef ds:uri="http://schemas.microsoft.com/office/2006/documentManagement/types"/>
    <ds:schemaRef ds:uri="http://schemas.microsoft.com/office/2006/metadata/properties"/>
    <ds:schemaRef ds:uri="http://purl.org/dc/elements/1.1/"/>
    <ds:schemaRef ds:uri="607bd0a2-e667-407c-bac5-93961575169b"/>
    <ds:schemaRef ds:uri="http://purl.org/dc/dcmitype/"/>
    <ds:schemaRef ds:uri="http://purl.org/dc/terms/"/>
    <ds:schemaRef ds:uri="http://schemas.microsoft.com/office/infopath/2007/PartnerControl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Jeffrey Stoner</cp:lastModifiedBy>
  <cp:lastPrinted>2019-03-13T19:29:04Z</cp:lastPrinted>
  <dcterms:created xsi:type="dcterms:W3CDTF">2017-01-24T17:19:42Z</dcterms:created>
  <dcterms:modified xsi:type="dcterms:W3CDTF">2021-06-30T17:40:16Z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ContentTypeId">
    <vt:lpwstr>0x01010043ECD70FED0BFC43ABE302D04D0D84F7</vt:lpwstr>
  </property>
  <property fmtid="{D5CDD505-2E9C-101B-9397-08002B2CF9AE}" pid="4" name="MSIP_Label_1520fa42-cf58-4c22-8b93-58cf1d3bd1cb_Enabled">
    <vt:lpwstr>true</vt:lpwstr>
  </property>
  <property fmtid="{D5CDD505-2E9C-101B-9397-08002B2CF9AE}" pid="5" name="MSIP_Label_1520fa42-cf58-4c22-8b93-58cf1d3bd1cb_SetDate">
    <vt:lpwstr>2021-05-25T15:33:48Z</vt:lpwstr>
  </property>
  <property fmtid="{D5CDD505-2E9C-101B-9397-08002B2CF9AE}" pid="6" name="MSIP_Label_1520fa42-cf58-4c22-8b93-58cf1d3bd1cb_Method">
    <vt:lpwstr>Standard</vt:lpwstr>
  </property>
  <property fmtid="{D5CDD505-2E9C-101B-9397-08002B2CF9AE}" pid="7" name="MSIP_Label_1520fa42-cf58-4c22-8b93-58cf1d3bd1cb_Name">
    <vt:lpwstr>Public Information</vt:lpwstr>
  </property>
  <property fmtid="{D5CDD505-2E9C-101B-9397-08002B2CF9AE}" pid="8" name="MSIP_Label_1520fa42-cf58-4c22-8b93-58cf1d3bd1cb_SiteId">
    <vt:lpwstr>11d0e217-264e-400a-8ba0-57dcc127d72d</vt:lpwstr>
  </property>
  <property fmtid="{D5CDD505-2E9C-101B-9397-08002B2CF9AE}" pid="9" name="MSIP_Label_1520fa42-cf58-4c22-8b93-58cf1d3bd1cb_ActionId">
    <vt:lpwstr>5f69b26b-64a4-478f-a2a2-ac9dd79ba7d4</vt:lpwstr>
  </property>
  <property fmtid="{D5CDD505-2E9C-101B-9397-08002B2CF9AE}" pid="10" name="MSIP_Label_1520fa42-cf58-4c22-8b93-58cf1d3bd1cb_ContentBits">
    <vt:lpwstr>0</vt:lpwstr>
  </property>
</Properties>
</file>