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bookViews>
    <workbookView xWindow="0" yWindow="0" windowWidth="28800" windowHeight="1161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D18" i="4" l="1"/>
  <c r="AC18" i="4"/>
  <c r="AB18" i="4"/>
  <c r="AD17" i="4"/>
  <c r="AC17" i="4"/>
  <c r="AB17" i="4"/>
  <c r="AD16" i="4"/>
  <c r="AC16" i="4"/>
  <c r="AB16" i="4"/>
  <c r="AD15" i="4"/>
  <c r="AC15" i="4"/>
  <c r="AB15" i="4"/>
  <c r="AD14" i="4"/>
  <c r="AC14" i="4"/>
  <c r="AB14" i="4"/>
  <c r="AD13" i="4"/>
  <c r="AC13" i="4"/>
  <c r="AB13" i="4"/>
  <c r="AE50" i="4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E17" i="4"/>
  <c r="AE16" i="4"/>
  <c r="AE15" i="4"/>
  <c r="AE14" i="4"/>
  <c r="AB5" i="4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E13" i="4"/>
</calcChain>
</file>

<file path=xl/sharedStrings.xml><?xml version="1.0" encoding="utf-8"?>
<sst xmlns="http://schemas.openxmlformats.org/spreadsheetml/2006/main" count="159" uniqueCount="93">
  <si>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</si>
  <si>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</si>
  <si>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</si>
  <si>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</si>
  <si>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</si>
  <si>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</si>
  <si>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</si>
  <si>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</si>
  <si>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</si>
  <si>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</si>
  <si>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</si>
  <si>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</si>
  <si>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</si>
  <si>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</si>
  <si>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</si>
  <si>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</si>
  <si>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</si>
  <si>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</si>
  <si>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</si>
  <si>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</si>
  <si>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</si>
  <si>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</si>
  <si>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</si>
  <si>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</si>
  <si>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</si>
  <si>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</si>
  <si>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</si>
  <si>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</si>
  <si>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</si>
  <si>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</si>
  <si>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</si>
  <si>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</si>
  <si>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</si>
  <si>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</si>
  <si>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</si>
  <si>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</si>
  <si>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</si>
  <si>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</si>
  <si>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</si>
  <si>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</si>
  <si>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</si>
  <si>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DSHS6133</t>
  </si>
  <si>
    <t>100M</t>
  </si>
  <si>
    <t xml:space="preserve"> DOHLLIX</t>
  </si>
  <si>
    <t>NO</t>
  </si>
  <si>
    <t>DSHS4006</t>
  </si>
  <si>
    <t>1000M (1G)</t>
  </si>
  <si>
    <t>DSHS5038</t>
  </si>
  <si>
    <t>SECDIGARCH</t>
  </si>
  <si>
    <t xml:space="preserve">Install to site demarc and tag </t>
  </si>
  <si>
    <t>Circuit should be terminated in MDF on the 2nd floor in Room # 208 / same location as existing circuit; please refer to attached floor plan</t>
  </si>
  <si>
    <t>Install into the data center per LCON direction and within 10 ft of State IGN router</t>
  </si>
  <si>
    <t>LAN Room/same as existing; demarc to be located no further than 10 feet of DSHS router</t>
  </si>
  <si>
    <t>LAN Room/Rack # 8; demarc to be located no further than 10 feet of DSHS router; please refer to attached floor plan</t>
  </si>
  <si>
    <t>LAN Room; demarc to be located no further than 10 feet of DSHS router</t>
  </si>
  <si>
    <t>Brian Leitch                                                  360-236-4459</t>
  </si>
  <si>
    <t xml:space="preserve">Norm Varsovia                                           360-370-7412 </t>
  </si>
  <si>
    <t>Contact is not on site but will coordinate access.</t>
  </si>
  <si>
    <t>CNTY2801 / PE-FHR2801</t>
  </si>
  <si>
    <t>350 Court Street, Room 127
Friday Harbor, WA 98250-7901</t>
  </si>
  <si>
    <t>960 Washington St                                                               Cheney, WA 99004-2488</t>
  </si>
  <si>
    <t>Site Contact                                               Stephanie Bowser                                      360-878-2102                                                     Office Manager                                         Mike Davidson                                      253-476-7129                                                for building manager information</t>
  </si>
  <si>
    <t>Site Contact                                               Keith Campbell                                                        206-498-2987                                 Office Manager                                           Sheila Brooks                                             253-372-5828</t>
  </si>
  <si>
    <t>Harold Stoehr                                      509-235-7500 ext. 205                           harold.stoehr@sos.wa.gov</t>
  </si>
  <si>
    <t>1338 SW Old Clifton Road                                                 Port Orchard, WA 98367-9113</t>
  </si>
  <si>
    <t>1313 W Meeker St, Suite 102                                                Kent, WA 98032-4623</t>
  </si>
  <si>
    <t>23403 E Mission Ave                                                            Liberty Lake, WA 99019-7553</t>
  </si>
  <si>
    <t>351 NW North Street                                           Chehalis, WA  98532-1926</t>
  </si>
  <si>
    <t xml:space="preserve">Elaine Garrison                                      360-628-6582                              EGarriso@WAPA-SEP.wa.gov          </t>
  </si>
  <si>
    <t xml:space="preserve">Customer requested due date: 3/12/18.  New site; customer moving from another DSHS location; please refer to the attached site map.  This site requires that all visitors must be escorted while onsite.  </t>
  </si>
  <si>
    <t xml:space="preserve">This site requires that all visitors must be escorted while onsite.  </t>
  </si>
  <si>
    <t>Site access only allowed between 8am-4pm, must coordinate with LCON, and with technician escort at all times.</t>
  </si>
  <si>
    <t>Evaluation  Model for Solication Number T18-RFQ-037</t>
  </si>
  <si>
    <t>DOLC3130</t>
  </si>
  <si>
    <t>Whitfield's Auto Licensing                                               19677 State Route 2, Ste 106                            Monroe, WA 98272-1554</t>
  </si>
  <si>
    <t>Chuck Whitfield                                         360-794-5678</t>
  </si>
  <si>
    <t>Extend per attached site map and within 10 ft of the DOL router</t>
  </si>
  <si>
    <t>WSDA1701</t>
  </si>
  <si>
    <t>955 Alaskan Way W
Seattle, WA 98119-3630</t>
  </si>
  <si>
    <t>Ralph Kappes
206-298-4619</t>
  </si>
  <si>
    <t>The demarc for this site is in the closet on the 2nd Floor.</t>
  </si>
  <si>
    <t>DFWSTAR</t>
  </si>
  <si>
    <t>13780 Hwy 261                                                                       Starbuck, WA 99359</t>
  </si>
  <si>
    <t>Brandon Seibel
360-902-2310
brandon.seibel@dfw.wa.gov</t>
  </si>
  <si>
    <t>Vendor to terminate to highlighted area on attached site map.</t>
  </si>
  <si>
    <t>If anything is affixed to the building, or any additional holes or changes to the building are needed, we will need building owner's permission. Building contact Chris Starr @ 208-378-5329</t>
  </si>
  <si>
    <t>DFWLCR</t>
  </si>
  <si>
    <t>111 Sherman Street                                                                 La Conner, WA 98257</t>
  </si>
  <si>
    <t>Site is being requested on a 12 month term. If anything is affixed to the building, or any additional holes or changes to the building are needed, we will need building owner's permission. Upper Skagit Indian Tribe @ 360-724-0286</t>
  </si>
  <si>
    <t>Copper</t>
  </si>
  <si>
    <t>no bid</t>
  </si>
  <si>
    <t>No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</si>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</sst>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10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zoomScale="70" zoomScaleNormal="70" workbookViewId="0">
      <selection activeCell="O15" sqref="O15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hidden="1" customWidth="1"/>
    <col min="5" max="5" width="38.7109375" style="1" hidden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58" t="s">
        <v>72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9" t="s">
        <v>2</v>
      </c>
      <c r="N2" s="160"/>
      <c r="O2" s="160"/>
      <c r="P2" s="160"/>
      <c r="Q2" s="160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66" t="s">
        <v>20</v>
      </c>
      <c r="J3" s="167"/>
      <c r="K3" s="52"/>
      <c r="L3" s="6"/>
      <c r="M3" s="161"/>
      <c r="N3" s="162"/>
      <c r="O3" s="162"/>
      <c r="P3" s="162"/>
      <c r="Q3" s="162"/>
      <c r="R3" s="163" t="s">
        <v>30</v>
      </c>
      <c r="S3" s="164"/>
      <c r="T3" s="164"/>
      <c r="U3" s="164"/>
      <c r="V3" s="164"/>
      <c r="W3" s="164"/>
      <c r="X3" s="164"/>
      <c r="Y3" s="164"/>
      <c r="Z3" s="165"/>
      <c r="AA3" s="41"/>
      <c r="AB3" s="168" t="s">
        <v>26</v>
      </c>
      <c r="AC3" s="168"/>
      <c r="AD3" s="168"/>
      <c r="AE3" s="168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4.5" x14ac:dyDescent="0.25">
      <c r="A6" s="36">
        <v>2</v>
      </c>
      <c r="B6" s="147" t="s">
        <v>41</v>
      </c>
      <c r="C6" s="148" t="s">
        <v>67</v>
      </c>
      <c r="D6" s="148" t="s">
        <v>68</v>
      </c>
      <c r="E6" s="152" t="s">
        <v>54</v>
      </c>
      <c r="F6" s="148" t="s">
        <v>44</v>
      </c>
      <c r="G6" s="149">
        <v>100</v>
      </c>
      <c r="H6" s="145" t="s">
        <v>42</v>
      </c>
      <c r="I6" s="142">
        <v>30</v>
      </c>
      <c r="J6" s="150">
        <v>70</v>
      </c>
      <c r="K6" s="146" t="s">
        <v>69</v>
      </c>
      <c r="L6" s="7"/>
      <c r="M6" s="21" t="s">
        <v>12</v>
      </c>
      <c r="N6" s="11"/>
      <c r="O6" s="39" t="s">
        <v>89</v>
      </c>
      <c r="P6" s="129">
        <v>775</v>
      </c>
      <c r="Q6" s="125">
        <v>0</v>
      </c>
      <c r="R6" s="133"/>
      <c r="S6" s="134"/>
      <c r="T6" s="14"/>
      <c r="U6" s="133"/>
      <c r="V6" s="134"/>
      <c r="W6" s="14"/>
      <c r="X6" s="133"/>
      <c r="Y6" s="134"/>
      <c r="Z6" s="22"/>
      <c r="AA6" s="24" t="s">
        <v>92</v>
      </c>
      <c r="AB6" s="32">
        <f>IF(ISBLANK(N6),G6,N6)</f>
        <v>100</v>
      </c>
      <c r="AC6" s="58">
        <f t="shared" ref="AC6" si="2">24*P6+Q6</f>
        <v>18600</v>
      </c>
      <c r="AD6" s="59">
        <f t="shared" si="1"/>
        <v>30</v>
      </c>
      <c r="AE6" s="59">
        <f t="shared" si="1"/>
        <v>70</v>
      </c>
    </row>
    <row r="7" spans="1:31" s="2" customFormat="1" ht="78.75" customHeight="1" x14ac:dyDescent="0.25">
      <c r="A7" s="37">
        <v>3</v>
      </c>
      <c r="B7" s="151" t="s">
        <v>43</v>
      </c>
      <c r="C7" s="80" t="s">
        <v>66</v>
      </c>
      <c r="D7" s="80" t="s">
        <v>55</v>
      </c>
      <c r="E7" s="80" t="s">
        <v>49</v>
      </c>
      <c r="F7" s="80" t="s">
        <v>44</v>
      </c>
      <c r="G7" s="81">
        <v>100</v>
      </c>
      <c r="H7" s="82" t="s">
        <v>42</v>
      </c>
      <c r="I7" s="79">
        <v>10</v>
      </c>
      <c r="J7" s="86">
        <v>90</v>
      </c>
      <c r="K7" s="114" t="s">
        <v>57</v>
      </c>
      <c r="L7" s="7"/>
      <c r="M7" s="88" t="s">
        <v>12</v>
      </c>
      <c r="N7" s="89"/>
      <c r="O7" s="90" t="s">
        <v>89</v>
      </c>
      <c r="P7" s="130">
        <v>775</v>
      </c>
      <c r="Q7" s="126">
        <v>0</v>
      </c>
      <c r="R7" s="135"/>
      <c r="S7" s="136"/>
      <c r="T7" s="83"/>
      <c r="U7" s="135"/>
      <c r="V7" s="136"/>
      <c r="W7" s="83"/>
      <c r="X7" s="135"/>
      <c r="Y7" s="136"/>
      <c r="Z7" s="84"/>
      <c r="AA7" s="42" t="s">
        <v>92</v>
      </c>
      <c r="AB7" s="32">
        <f>IF(ISBLANK(N7),G7,N7)</f>
        <v>100</v>
      </c>
      <c r="AC7" s="58">
        <f t="shared" ref="AC7" si="3">24*P7+Q7</f>
        <v>18600</v>
      </c>
      <c r="AD7" s="59">
        <f t="shared" si="1"/>
        <v>10</v>
      </c>
      <c r="AE7" s="59">
        <f t="shared" si="1"/>
        <v>90</v>
      </c>
    </row>
    <row r="8" spans="1:31" s="2" customFormat="1" ht="94.5" x14ac:dyDescent="0.25">
      <c r="A8" s="37">
        <v>4</v>
      </c>
      <c r="B8" s="147" t="s">
        <v>45</v>
      </c>
      <c r="C8" s="148" t="s">
        <v>65</v>
      </c>
      <c r="D8" s="148" t="s">
        <v>62</v>
      </c>
      <c r="E8" s="152" t="s">
        <v>53</v>
      </c>
      <c r="F8" s="153" t="s">
        <v>10</v>
      </c>
      <c r="G8" s="149">
        <v>100</v>
      </c>
      <c r="H8" s="145" t="s">
        <v>46</v>
      </c>
      <c r="I8" s="142">
        <v>30</v>
      </c>
      <c r="J8" s="150">
        <v>70</v>
      </c>
      <c r="K8" s="95" t="s">
        <v>70</v>
      </c>
      <c r="L8" s="7"/>
      <c r="M8" s="21" t="s">
        <v>12</v>
      </c>
      <c r="N8" s="11"/>
      <c r="O8" s="39" t="s">
        <v>14</v>
      </c>
      <c r="P8" s="129">
        <v>1535</v>
      </c>
      <c r="Q8" s="125">
        <v>0</v>
      </c>
      <c r="R8" s="133"/>
      <c r="S8" s="134"/>
      <c r="T8" s="14"/>
      <c r="U8" s="133"/>
      <c r="V8" s="134"/>
      <c r="W8" s="14"/>
      <c r="X8" s="133"/>
      <c r="Y8" s="134"/>
      <c r="Z8" s="22"/>
      <c r="AA8" s="24" t="s">
        <v>92</v>
      </c>
      <c r="AB8" s="32">
        <f t="shared" ref="AB8:AB12" si="4">IF(ISBLANK(N8),G8,N8)</f>
        <v>100</v>
      </c>
      <c r="AC8" s="58">
        <f t="shared" ref="AC8:AC18" si="5">24*P8+Q8</f>
        <v>36840</v>
      </c>
      <c r="AD8" s="59">
        <f t="shared" ref="AD8:AD18" si="6">I8</f>
        <v>30</v>
      </c>
      <c r="AE8" s="59">
        <f t="shared" ref="AE8:AE13" si="7">J8</f>
        <v>70</v>
      </c>
    </row>
    <row r="9" spans="1:31" s="2" customFormat="1" ht="110.25" x14ac:dyDescent="0.25">
      <c r="A9" s="37">
        <v>5</v>
      </c>
      <c r="B9" s="151" t="s">
        <v>47</v>
      </c>
      <c r="C9" s="80" t="s">
        <v>64</v>
      </c>
      <c r="D9" s="80" t="s">
        <v>61</v>
      </c>
      <c r="E9" s="80" t="s">
        <v>52</v>
      </c>
      <c r="F9" s="80" t="s">
        <v>44</v>
      </c>
      <c r="G9" s="81">
        <v>100</v>
      </c>
      <c r="H9" s="82" t="s">
        <v>11</v>
      </c>
      <c r="I9" s="79">
        <v>30</v>
      </c>
      <c r="J9" s="86">
        <v>70</v>
      </c>
      <c r="K9" s="87" t="s">
        <v>71</v>
      </c>
      <c r="L9" s="7"/>
      <c r="M9" s="88" t="s">
        <v>12</v>
      </c>
      <c r="N9" s="89">
        <v>60</v>
      </c>
      <c r="O9" s="90" t="s">
        <v>14</v>
      </c>
      <c r="P9" s="130">
        <v>345</v>
      </c>
      <c r="Q9" s="126">
        <v>0</v>
      </c>
      <c r="R9" s="135"/>
      <c r="S9" s="136"/>
      <c r="T9" s="83"/>
      <c r="U9" s="135"/>
      <c r="V9" s="136"/>
      <c r="W9" s="83"/>
      <c r="X9" s="135"/>
      <c r="Y9" s="136"/>
      <c r="Z9" s="84"/>
      <c r="AA9" s="91" t="s">
        <v>92</v>
      </c>
      <c r="AB9" s="32">
        <f t="shared" si="4"/>
        <v>60</v>
      </c>
      <c r="AC9" s="58">
        <f t="shared" si="5"/>
        <v>8280</v>
      </c>
      <c r="AD9" s="59">
        <f t="shared" si="6"/>
        <v>30</v>
      </c>
      <c r="AE9" s="59">
        <f t="shared" si="7"/>
        <v>70</v>
      </c>
    </row>
    <row r="10" spans="1:31" s="2" customFormat="1" ht="110.25" x14ac:dyDescent="0.25">
      <c r="A10" s="36">
        <v>6</v>
      </c>
      <c r="B10" s="128" t="s">
        <v>47</v>
      </c>
      <c r="C10" s="148" t="s">
        <v>64</v>
      </c>
      <c r="D10" s="152" t="s">
        <v>61</v>
      </c>
      <c r="E10" s="152" t="s">
        <v>52</v>
      </c>
      <c r="F10" s="148" t="s">
        <v>44</v>
      </c>
      <c r="G10" s="149">
        <v>100</v>
      </c>
      <c r="H10" s="145" t="s">
        <v>42</v>
      </c>
      <c r="I10" s="142">
        <v>30</v>
      </c>
      <c r="J10" s="150">
        <v>70</v>
      </c>
      <c r="K10" s="95" t="s">
        <v>71</v>
      </c>
      <c r="L10" s="7"/>
      <c r="M10" s="21" t="s">
        <v>12</v>
      </c>
      <c r="N10" s="11">
        <v>60</v>
      </c>
      <c r="O10" s="39" t="s">
        <v>14</v>
      </c>
      <c r="P10" s="129">
        <v>730</v>
      </c>
      <c r="Q10" s="125">
        <v>0</v>
      </c>
      <c r="R10" s="133"/>
      <c r="S10" s="134"/>
      <c r="T10" s="14"/>
      <c r="U10" s="133"/>
      <c r="V10" s="134"/>
      <c r="W10" s="14"/>
      <c r="X10" s="133"/>
      <c r="Y10" s="134"/>
      <c r="Z10" s="22"/>
      <c r="AA10" s="24" t="s">
        <v>92</v>
      </c>
      <c r="AB10" s="32">
        <f t="shared" si="4"/>
        <v>60</v>
      </c>
      <c r="AC10" s="58">
        <f t="shared" si="5"/>
        <v>17520</v>
      </c>
      <c r="AD10" s="59">
        <f t="shared" si="6"/>
        <v>30</v>
      </c>
      <c r="AE10" s="59">
        <f t="shared" si="7"/>
        <v>70</v>
      </c>
    </row>
    <row r="11" spans="1:31" s="2" customFormat="1" ht="78.75" customHeight="1" x14ac:dyDescent="0.25">
      <c r="A11" s="36">
        <v>7</v>
      </c>
      <c r="B11" s="79" t="s">
        <v>48</v>
      </c>
      <c r="C11" s="80" t="s">
        <v>60</v>
      </c>
      <c r="D11" s="80" t="s">
        <v>63</v>
      </c>
      <c r="E11" s="80" t="s">
        <v>50</v>
      </c>
      <c r="F11" s="80" t="s">
        <v>10</v>
      </c>
      <c r="G11" s="81">
        <v>100</v>
      </c>
      <c r="H11" s="82" t="s">
        <v>42</v>
      </c>
      <c r="I11" s="79">
        <v>10</v>
      </c>
      <c r="J11" s="86">
        <v>90</v>
      </c>
      <c r="K11" s="87"/>
      <c r="L11" s="7"/>
      <c r="M11" s="88" t="s">
        <v>12</v>
      </c>
      <c r="N11" s="89"/>
      <c r="O11" s="90" t="s">
        <v>89</v>
      </c>
      <c r="P11" s="130">
        <v>1170</v>
      </c>
      <c r="Q11" s="126">
        <v>0</v>
      </c>
      <c r="R11" s="135"/>
      <c r="S11" s="136"/>
      <c r="T11" s="83"/>
      <c r="U11" s="135"/>
      <c r="V11" s="136"/>
      <c r="W11" s="83"/>
      <c r="X11" s="135"/>
      <c r="Y11" s="136"/>
      <c r="Z11" s="84"/>
      <c r="AA11" s="91" t="s">
        <v>92</v>
      </c>
      <c r="AB11" s="32">
        <f t="shared" si="4"/>
        <v>100</v>
      </c>
      <c r="AC11" s="58">
        <f t="shared" si="5"/>
        <v>28080</v>
      </c>
      <c r="AD11" s="59">
        <f t="shared" si="6"/>
        <v>10</v>
      </c>
      <c r="AE11" s="59">
        <f t="shared" si="7"/>
        <v>90</v>
      </c>
    </row>
    <row r="12" spans="1:31" s="2" customFormat="1" ht="98.25" customHeight="1" x14ac:dyDescent="0.25">
      <c r="A12" s="37">
        <v>8</v>
      </c>
      <c r="B12" s="154" t="s">
        <v>58</v>
      </c>
      <c r="C12" s="152" t="s">
        <v>59</v>
      </c>
      <c r="D12" s="152" t="s">
        <v>56</v>
      </c>
      <c r="E12" s="152" t="s">
        <v>51</v>
      </c>
      <c r="F12" s="152" t="s">
        <v>44</v>
      </c>
      <c r="G12" s="155">
        <v>100</v>
      </c>
      <c r="H12" s="156" t="s">
        <v>42</v>
      </c>
      <c r="I12" s="154">
        <v>10</v>
      </c>
      <c r="J12" s="157">
        <v>90</v>
      </c>
      <c r="K12" s="146"/>
      <c r="L12" s="7"/>
      <c r="M12" s="21" t="s">
        <v>91</v>
      </c>
      <c r="N12" s="11"/>
      <c r="O12" s="39"/>
      <c r="P12" s="129"/>
      <c r="Q12" s="125">
        <v>0</v>
      </c>
      <c r="R12" s="133"/>
      <c r="S12" s="134"/>
      <c r="T12" s="14"/>
      <c r="U12" s="133"/>
      <c r="V12" s="134"/>
      <c r="W12" s="14"/>
      <c r="X12" s="133"/>
      <c r="Y12" s="134"/>
      <c r="Z12" s="22"/>
      <c r="AA12" s="24" t="s">
        <v>90</v>
      </c>
      <c r="AB12" s="32">
        <f t="shared" si="4"/>
        <v>100</v>
      </c>
      <c r="AC12" s="58">
        <f t="shared" si="5"/>
        <v>0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25">
      <c r="A13" s="37">
        <v>9</v>
      </c>
      <c r="B13" s="147" t="s">
        <v>73</v>
      </c>
      <c r="C13" s="148" t="s">
        <v>74</v>
      </c>
      <c r="D13" s="148" t="s">
        <v>75</v>
      </c>
      <c r="E13" s="152" t="s">
        <v>76</v>
      </c>
      <c r="F13" s="148" t="s">
        <v>10</v>
      </c>
      <c r="G13" s="149">
        <v>100</v>
      </c>
      <c r="H13" s="145" t="s">
        <v>11</v>
      </c>
      <c r="I13" s="142">
        <v>10</v>
      </c>
      <c r="J13" s="150">
        <v>90</v>
      </c>
      <c r="K13" s="146"/>
      <c r="L13" s="7"/>
      <c r="M13" s="142" t="s">
        <v>12</v>
      </c>
      <c r="N13" s="11"/>
      <c r="O13" s="39" t="s">
        <v>89</v>
      </c>
      <c r="P13" s="129">
        <v>395</v>
      </c>
      <c r="Q13" s="125">
        <v>0</v>
      </c>
      <c r="R13" s="133">
        <v>475</v>
      </c>
      <c r="S13" s="134"/>
      <c r="T13" s="14"/>
      <c r="U13" s="133"/>
      <c r="V13" s="134"/>
      <c r="W13" s="14"/>
      <c r="X13" s="133"/>
      <c r="Y13" s="134"/>
      <c r="Z13" s="22"/>
      <c r="AA13" s="150" t="s">
        <v>92</v>
      </c>
      <c r="AB13" s="32">
        <f>IF(ISBLANK(N13),G13,N13)</f>
        <v>100</v>
      </c>
      <c r="AC13" s="58">
        <f t="shared" si="5"/>
        <v>9480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25">
      <c r="A14" s="37">
        <v>10</v>
      </c>
      <c r="B14" s="79" t="s">
        <v>77</v>
      </c>
      <c r="C14" s="80" t="s">
        <v>78</v>
      </c>
      <c r="D14" s="80" t="s">
        <v>79</v>
      </c>
      <c r="E14" s="80" t="s">
        <v>80</v>
      </c>
      <c r="F14" s="80" t="s">
        <v>44</v>
      </c>
      <c r="G14" s="81">
        <v>150</v>
      </c>
      <c r="H14" s="82" t="s">
        <v>11</v>
      </c>
      <c r="I14" s="85">
        <v>10</v>
      </c>
      <c r="J14" s="86">
        <v>90</v>
      </c>
      <c r="K14" s="87"/>
      <c r="L14" s="7"/>
      <c r="M14" s="88" t="s">
        <v>12</v>
      </c>
      <c r="N14" s="89"/>
      <c r="O14" s="90" t="s">
        <v>14</v>
      </c>
      <c r="P14" s="130">
        <v>395</v>
      </c>
      <c r="Q14" s="126">
        <v>0</v>
      </c>
      <c r="R14" s="135">
        <v>475</v>
      </c>
      <c r="S14" s="136"/>
      <c r="T14" s="83"/>
      <c r="U14" s="135"/>
      <c r="V14" s="136"/>
      <c r="W14" s="83"/>
      <c r="X14" s="135"/>
      <c r="Y14" s="136"/>
      <c r="Z14" s="84"/>
      <c r="AA14" s="42" t="s">
        <v>92</v>
      </c>
      <c r="AB14" s="32">
        <f>IF(ISBLANK(N14),G14,N14)</f>
        <v>150</v>
      </c>
      <c r="AC14" s="58">
        <f t="shared" si="5"/>
        <v>9480</v>
      </c>
      <c r="AD14" s="59">
        <f t="shared" si="6"/>
        <v>10</v>
      </c>
      <c r="AE14" s="59">
        <f t="shared" ref="AE14:AE47" si="8">J14</f>
        <v>90</v>
      </c>
    </row>
    <row r="15" spans="1:31" s="2" customFormat="1" ht="78.75" customHeight="1" x14ac:dyDescent="0.25">
      <c r="A15" s="36">
        <v>11</v>
      </c>
      <c r="B15" s="147" t="s">
        <v>81</v>
      </c>
      <c r="C15" s="152" t="s">
        <v>82</v>
      </c>
      <c r="D15" s="152" t="s">
        <v>83</v>
      </c>
      <c r="E15" s="152" t="s">
        <v>84</v>
      </c>
      <c r="F15" s="152" t="s">
        <v>10</v>
      </c>
      <c r="G15" s="155">
        <v>200</v>
      </c>
      <c r="H15" s="156" t="s">
        <v>11</v>
      </c>
      <c r="I15" s="154">
        <v>10</v>
      </c>
      <c r="J15" s="157">
        <v>90</v>
      </c>
      <c r="K15" s="95" t="s">
        <v>85</v>
      </c>
      <c r="L15" s="7"/>
      <c r="M15" s="142" t="s">
        <v>12</v>
      </c>
      <c r="N15" s="11"/>
      <c r="O15" s="39" t="s">
        <v>89</v>
      </c>
      <c r="P15" s="129">
        <v>565</v>
      </c>
      <c r="Q15" s="125">
        <v>0</v>
      </c>
      <c r="R15" s="133"/>
      <c r="S15" s="134"/>
      <c r="T15" s="14"/>
      <c r="U15" s="133"/>
      <c r="V15" s="134"/>
      <c r="W15" s="14"/>
      <c r="X15" s="133"/>
      <c r="Y15" s="134"/>
      <c r="Z15" s="22"/>
      <c r="AA15" s="150" t="s">
        <v>92</v>
      </c>
      <c r="AB15" s="32">
        <f t="shared" ref="AB15:AB18" si="9">IF(ISBLANK(N15),G15,N15)</f>
        <v>200</v>
      </c>
      <c r="AC15" s="58">
        <f t="shared" si="5"/>
        <v>13560</v>
      </c>
      <c r="AD15" s="59">
        <f t="shared" si="6"/>
        <v>10</v>
      </c>
      <c r="AE15" s="59">
        <f t="shared" si="8"/>
        <v>90</v>
      </c>
    </row>
    <row r="16" spans="1:31" s="2" customFormat="1" ht="78.75" customHeight="1" x14ac:dyDescent="0.25">
      <c r="A16" s="36">
        <v>12</v>
      </c>
      <c r="B16" s="151" t="s">
        <v>81</v>
      </c>
      <c r="C16" s="80" t="s">
        <v>82</v>
      </c>
      <c r="D16" s="80" t="s">
        <v>83</v>
      </c>
      <c r="E16" s="80" t="s">
        <v>84</v>
      </c>
      <c r="F16" s="80" t="s">
        <v>10</v>
      </c>
      <c r="G16" s="81">
        <v>200</v>
      </c>
      <c r="H16" s="82" t="s">
        <v>42</v>
      </c>
      <c r="I16" s="79">
        <v>10</v>
      </c>
      <c r="J16" s="86">
        <v>90</v>
      </c>
      <c r="K16" s="87" t="s">
        <v>85</v>
      </c>
      <c r="L16" s="7"/>
      <c r="M16" s="88" t="s">
        <v>12</v>
      </c>
      <c r="N16" s="89"/>
      <c r="O16" s="90" t="s">
        <v>89</v>
      </c>
      <c r="P16" s="130">
        <v>1170</v>
      </c>
      <c r="Q16" s="126">
        <v>0</v>
      </c>
      <c r="R16" s="135"/>
      <c r="S16" s="136"/>
      <c r="T16" s="83"/>
      <c r="U16" s="135"/>
      <c r="V16" s="136"/>
      <c r="W16" s="83"/>
      <c r="X16" s="135"/>
      <c r="Y16" s="136"/>
      <c r="Z16" s="84"/>
      <c r="AA16" s="91" t="s">
        <v>92</v>
      </c>
      <c r="AB16" s="32">
        <f t="shared" si="9"/>
        <v>200</v>
      </c>
      <c r="AC16" s="58">
        <f t="shared" si="5"/>
        <v>28080</v>
      </c>
      <c r="AD16" s="59">
        <f t="shared" si="6"/>
        <v>10</v>
      </c>
      <c r="AE16" s="59">
        <f t="shared" si="8"/>
        <v>90</v>
      </c>
    </row>
    <row r="17" spans="1:31" s="2" customFormat="1" ht="78" customHeight="1" x14ac:dyDescent="0.25">
      <c r="A17" s="37">
        <v>13</v>
      </c>
      <c r="B17" s="154" t="s">
        <v>86</v>
      </c>
      <c r="C17" s="152" t="s">
        <v>87</v>
      </c>
      <c r="D17" s="152" t="s">
        <v>83</v>
      </c>
      <c r="E17" s="152" t="s">
        <v>84</v>
      </c>
      <c r="F17" s="152" t="s">
        <v>10</v>
      </c>
      <c r="G17" s="155">
        <v>90</v>
      </c>
      <c r="H17" s="156" t="s">
        <v>42</v>
      </c>
      <c r="I17" s="154">
        <v>20</v>
      </c>
      <c r="J17" s="157">
        <v>80</v>
      </c>
      <c r="K17" s="95" t="s">
        <v>88</v>
      </c>
      <c r="L17" s="7"/>
      <c r="M17" s="142" t="s">
        <v>12</v>
      </c>
      <c r="N17" s="11"/>
      <c r="O17" s="39" t="s">
        <v>89</v>
      </c>
      <c r="P17" s="129">
        <v>1540</v>
      </c>
      <c r="Q17" s="125">
        <v>200</v>
      </c>
      <c r="R17" s="133"/>
      <c r="S17" s="134"/>
      <c r="T17" s="14"/>
      <c r="U17" s="133"/>
      <c r="V17" s="134"/>
      <c r="W17" s="14"/>
      <c r="X17" s="133"/>
      <c r="Y17" s="134"/>
      <c r="Z17" s="22"/>
      <c r="AA17" s="150" t="s">
        <v>92</v>
      </c>
      <c r="AB17" s="32">
        <f t="shared" si="9"/>
        <v>90</v>
      </c>
      <c r="AC17" s="58">
        <f t="shared" si="5"/>
        <v>37160</v>
      </c>
      <c r="AD17" s="59">
        <f t="shared" si="6"/>
        <v>20</v>
      </c>
      <c r="AE17" s="59">
        <f t="shared" si="8"/>
        <v>80</v>
      </c>
    </row>
    <row r="18" spans="1:31" s="2" customFormat="1" ht="78.75" customHeight="1" x14ac:dyDescent="0.25">
      <c r="A18" s="37">
        <v>14</v>
      </c>
      <c r="B18" s="79"/>
      <c r="C18" s="80"/>
      <c r="D18" s="80"/>
      <c r="E18" s="80"/>
      <c r="F18" s="80"/>
      <c r="G18" s="81"/>
      <c r="H18" s="82"/>
      <c r="I18" s="79"/>
      <c r="J18" s="86"/>
      <c r="K18" s="87"/>
      <c r="L18" s="7"/>
      <c r="M18" s="88"/>
      <c r="N18" s="89"/>
      <c r="O18" s="90"/>
      <c r="P18" s="130"/>
      <c r="Q18" s="126">
        <v>0</v>
      </c>
      <c r="R18" s="135"/>
      <c r="S18" s="136"/>
      <c r="T18" s="83"/>
      <c r="U18" s="135"/>
      <c r="V18" s="136"/>
      <c r="W18" s="83"/>
      <c r="X18" s="135"/>
      <c r="Y18" s="136"/>
      <c r="Z18" s="84"/>
      <c r="AA18" s="91"/>
      <c r="AB18" s="32">
        <f t="shared" si="9"/>
        <v>0</v>
      </c>
      <c r="AC18" s="58">
        <f t="shared" si="5"/>
        <v>0</v>
      </c>
      <c r="AD18" s="59">
        <f t="shared" si="6"/>
        <v>0</v>
      </c>
      <c r="AE18" s="59">
        <f t="shared" si="8"/>
        <v>0</v>
      </c>
    </row>
    <row r="19" spans="1:31" s="2" customFormat="1" ht="78.75" customHeight="1" x14ac:dyDescent="0.25">
      <c r="A19" s="37">
        <v>15</v>
      </c>
      <c r="B19" s="79"/>
      <c r="C19" s="80"/>
      <c r="D19" s="80"/>
      <c r="E19" s="80"/>
      <c r="F19" s="80"/>
      <c r="G19" s="81"/>
      <c r="H19" s="82"/>
      <c r="I19" s="79"/>
      <c r="J19" s="86"/>
      <c r="K19" s="87"/>
      <c r="L19" s="7"/>
      <c r="M19" s="88"/>
      <c r="N19" s="89"/>
      <c r="O19" s="90"/>
      <c r="P19" s="130"/>
      <c r="Q19" s="126">
        <v>0</v>
      </c>
      <c r="R19" s="135"/>
      <c r="S19" s="136"/>
      <c r="T19" s="83"/>
      <c r="U19" s="135"/>
      <c r="V19" s="136"/>
      <c r="W19" s="83"/>
      <c r="X19" s="135"/>
      <c r="Y19" s="136"/>
      <c r="Z19" s="84"/>
      <c r="AA19" s="91"/>
      <c r="AB19" s="32">
        <f t="shared" ref="AB19:AB47" si="10">IF(ISBLANK(N19),G19,N19)</f>
        <v>0</v>
      </c>
      <c r="AC19" s="58">
        <f t="shared" ref="AC19:AC47" si="11">24*P19+Q19</f>
        <v>0</v>
      </c>
      <c r="AD19" s="59">
        <f t="shared" ref="AD19:AD47" si="12">I19</f>
        <v>0</v>
      </c>
      <c r="AE19" s="59">
        <f t="shared" si="8"/>
        <v>0</v>
      </c>
    </row>
    <row r="20" spans="1:31" s="2" customFormat="1" ht="78.75" customHeight="1" x14ac:dyDescent="0.25">
      <c r="A20" s="36">
        <v>16</v>
      </c>
      <c r="B20" s="21"/>
      <c r="C20" s="92"/>
      <c r="D20" s="9"/>
      <c r="E20" s="9"/>
      <c r="F20" s="9"/>
      <c r="G20" s="23"/>
      <c r="H20" s="53"/>
      <c r="I20" s="142"/>
      <c r="J20" s="24"/>
      <c r="K20" s="56"/>
      <c r="L20" s="7"/>
      <c r="M20" s="21"/>
      <c r="N20" s="11"/>
      <c r="O20" s="39"/>
      <c r="P20" s="129"/>
      <c r="Q20" s="125">
        <v>0</v>
      </c>
      <c r="R20" s="133"/>
      <c r="S20" s="134"/>
      <c r="T20" s="14"/>
      <c r="U20" s="133"/>
      <c r="V20" s="134"/>
      <c r="W20" s="14"/>
      <c r="X20" s="133"/>
      <c r="Y20" s="134"/>
      <c r="Z20" s="22"/>
      <c r="AA20" s="24"/>
      <c r="AB20" s="32">
        <f t="shared" si="10"/>
        <v>0</v>
      </c>
      <c r="AC20" s="58">
        <f t="shared" si="11"/>
        <v>0</v>
      </c>
      <c r="AD20" s="59">
        <f t="shared" si="12"/>
        <v>0</v>
      </c>
      <c r="AE20" s="59">
        <f t="shared" si="8"/>
        <v>0</v>
      </c>
    </row>
    <row r="21" spans="1:31" s="2" customFormat="1" ht="78.75" customHeight="1" x14ac:dyDescent="0.25">
      <c r="A21" s="36">
        <v>17</v>
      </c>
      <c r="B21" s="79"/>
      <c r="C21" s="94"/>
      <c r="D21" s="80"/>
      <c r="E21" s="93"/>
      <c r="F21" s="80"/>
      <c r="G21" s="81"/>
      <c r="H21" s="82"/>
      <c r="I21" s="79"/>
      <c r="J21" s="86"/>
      <c r="K21" s="87"/>
      <c r="L21" s="7"/>
      <c r="M21" s="88"/>
      <c r="N21" s="89"/>
      <c r="O21" s="90"/>
      <c r="P21" s="130"/>
      <c r="Q21" s="126">
        <v>0</v>
      </c>
      <c r="R21" s="135"/>
      <c r="S21" s="136"/>
      <c r="T21" s="83"/>
      <c r="U21" s="135"/>
      <c r="V21" s="136"/>
      <c r="W21" s="83"/>
      <c r="X21" s="135"/>
      <c r="Y21" s="136"/>
      <c r="Z21" s="84"/>
      <c r="AA21" s="91"/>
      <c r="AB21" s="32">
        <f t="shared" si="10"/>
        <v>0</v>
      </c>
      <c r="AC21" s="58">
        <f t="shared" si="11"/>
        <v>0</v>
      </c>
      <c r="AD21" s="59">
        <f t="shared" si="12"/>
        <v>0</v>
      </c>
      <c r="AE21" s="59">
        <f t="shared" si="8"/>
        <v>0</v>
      </c>
    </row>
    <row r="22" spans="1:31" s="2" customFormat="1" ht="78.75" customHeight="1" x14ac:dyDescent="0.25">
      <c r="A22" s="37">
        <v>18</v>
      </c>
      <c r="B22" s="21"/>
      <c r="C22" s="9"/>
      <c r="D22" s="9"/>
      <c r="E22" s="141"/>
      <c r="F22" s="9"/>
      <c r="G22" s="23"/>
      <c r="H22" s="145"/>
      <c r="I22" s="142"/>
      <c r="J22" s="144"/>
      <c r="K22" s="95"/>
      <c r="L22" s="7"/>
      <c r="M22" s="21"/>
      <c r="N22" s="11"/>
      <c r="O22" s="39"/>
      <c r="P22" s="129"/>
      <c r="Q22" s="125">
        <v>0</v>
      </c>
      <c r="R22" s="133"/>
      <c r="S22" s="134"/>
      <c r="T22" s="14"/>
      <c r="U22" s="133"/>
      <c r="V22" s="134"/>
      <c r="W22" s="14"/>
      <c r="X22" s="133"/>
      <c r="Y22" s="134"/>
      <c r="Z22" s="22"/>
      <c r="AA22" s="24"/>
      <c r="AB22" s="32">
        <f t="shared" si="10"/>
        <v>0</v>
      </c>
      <c r="AC22" s="58">
        <f t="shared" si="11"/>
        <v>0</v>
      </c>
      <c r="AD22" s="59">
        <f t="shared" si="12"/>
        <v>0</v>
      </c>
      <c r="AE22" s="59">
        <f t="shared" si="8"/>
        <v>0</v>
      </c>
    </row>
    <row r="23" spans="1:31" s="2" customFormat="1" ht="78.75" customHeight="1" x14ac:dyDescent="0.25">
      <c r="A23" s="37">
        <v>19</v>
      </c>
      <c r="B23" s="79"/>
      <c r="C23" s="80"/>
      <c r="D23" s="80"/>
      <c r="E23" s="80"/>
      <c r="F23" s="80"/>
      <c r="G23" s="81"/>
      <c r="H23" s="82"/>
      <c r="I23" s="79"/>
      <c r="J23" s="86"/>
      <c r="K23" s="87"/>
      <c r="L23" s="7"/>
      <c r="M23" s="88"/>
      <c r="N23" s="89"/>
      <c r="O23" s="90"/>
      <c r="P23" s="130"/>
      <c r="Q23" s="126">
        <v>0</v>
      </c>
      <c r="R23" s="135"/>
      <c r="S23" s="136"/>
      <c r="T23" s="83"/>
      <c r="U23" s="135"/>
      <c r="V23" s="136"/>
      <c r="W23" s="83"/>
      <c r="X23" s="135"/>
      <c r="Y23" s="136"/>
      <c r="Z23" s="84"/>
      <c r="AA23" s="91"/>
      <c r="AB23" s="32">
        <f t="shared" si="10"/>
        <v>0</v>
      </c>
      <c r="AC23" s="58">
        <f t="shared" si="11"/>
        <v>0</v>
      </c>
      <c r="AD23" s="59">
        <f t="shared" si="12"/>
        <v>0</v>
      </c>
      <c r="AE23" s="59">
        <f t="shared" si="8"/>
        <v>0</v>
      </c>
    </row>
    <row r="24" spans="1:31" s="2" customFormat="1" ht="78.75" customHeight="1" x14ac:dyDescent="0.25">
      <c r="A24" s="37">
        <v>20</v>
      </c>
      <c r="B24" s="21"/>
      <c r="C24" s="9"/>
      <c r="D24" s="9"/>
      <c r="E24" s="141"/>
      <c r="F24" s="9"/>
      <c r="G24" s="143"/>
      <c r="H24" s="145"/>
      <c r="I24" s="142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si="10"/>
        <v>0</v>
      </c>
      <c r="AC24" s="58">
        <f t="shared" si="11"/>
        <v>0</v>
      </c>
      <c r="AD24" s="59">
        <f t="shared" si="12"/>
        <v>0</v>
      </c>
      <c r="AE24" s="59">
        <f t="shared" si="8"/>
        <v>0</v>
      </c>
    </row>
    <row r="25" spans="1:31" s="2" customFormat="1" ht="78.75" customHeight="1" x14ac:dyDescent="0.25">
      <c r="A25" s="37">
        <v>21</v>
      </c>
      <c r="B25" s="79"/>
      <c r="C25" s="80"/>
      <c r="D25" s="80"/>
      <c r="E25" s="80"/>
      <c r="F25" s="80"/>
      <c r="G25" s="81"/>
      <c r="H25" s="82"/>
      <c r="I25" s="79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10"/>
        <v>0</v>
      </c>
      <c r="AC25" s="58">
        <f t="shared" si="11"/>
        <v>0</v>
      </c>
      <c r="AD25" s="59">
        <f t="shared" si="12"/>
        <v>0</v>
      </c>
      <c r="AE25" s="59">
        <f t="shared" si="8"/>
        <v>0</v>
      </c>
    </row>
    <row r="26" spans="1:31" s="2" customFormat="1" ht="78.75" customHeight="1" x14ac:dyDescent="0.25">
      <c r="A26" s="37">
        <v>22</v>
      </c>
      <c r="B26" s="21"/>
      <c r="C26" s="141"/>
      <c r="D26" s="9"/>
      <c r="E26" s="141"/>
      <c r="F26" s="9"/>
      <c r="G26" s="143"/>
      <c r="H26" s="145"/>
      <c r="I26" s="142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8"/>
        <v>0</v>
      </c>
    </row>
    <row r="27" spans="1:31" s="2" customFormat="1" ht="78.75" customHeight="1" x14ac:dyDescent="0.25">
      <c r="A27" s="37">
        <v>23</v>
      </c>
      <c r="B27" s="79"/>
      <c r="C27" s="80"/>
      <c r="D27" s="80"/>
      <c r="E27" s="80"/>
      <c r="F27" s="80"/>
      <c r="G27" s="81"/>
      <c r="H27" s="82"/>
      <c r="I27" s="79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8"/>
        <v>0</v>
      </c>
    </row>
    <row r="28" spans="1:31" s="2" customFormat="1" ht="78.75" customHeight="1" x14ac:dyDescent="0.25">
      <c r="A28" s="37">
        <v>24</v>
      </c>
      <c r="B28" s="142"/>
      <c r="C28" s="5"/>
      <c r="D28" s="141"/>
      <c r="E28" s="141"/>
      <c r="F28" s="141"/>
      <c r="G28" s="143"/>
      <c r="H28" s="145"/>
      <c r="I28" s="142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8"/>
        <v>0</v>
      </c>
    </row>
    <row r="29" spans="1:31" s="2" customFormat="1" ht="78.75" customHeight="1" x14ac:dyDescent="0.25">
      <c r="A29" s="37">
        <v>25</v>
      </c>
      <c r="B29" s="79"/>
      <c r="C29" s="80"/>
      <c r="D29" s="80"/>
      <c r="E29" s="80"/>
      <c r="F29" s="80"/>
      <c r="G29" s="81"/>
      <c r="H29" s="82"/>
      <c r="I29" s="79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8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3"/>
      <c r="I30" s="142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8"/>
        <v>0</v>
      </c>
    </row>
    <row r="31" spans="1:31" s="2" customFormat="1" ht="78.75" customHeight="1" x14ac:dyDescent="0.25">
      <c r="A31" s="37">
        <v>27</v>
      </c>
      <c r="B31" s="79"/>
      <c r="C31" s="80"/>
      <c r="D31" s="80"/>
      <c r="E31" s="80"/>
      <c r="F31" s="80"/>
      <c r="G31" s="81"/>
      <c r="H31" s="82"/>
      <c r="I31" s="79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8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3"/>
      <c r="I32" s="142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8"/>
        <v>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79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8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142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8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79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8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142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8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79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8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142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8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79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8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142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8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79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8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8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8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8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8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8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8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3">I48</f>
        <v>0</v>
      </c>
      <c r="AE48" s="59">
        <f t="shared" si="13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3"/>
        <v>0</v>
      </c>
      <c r="AE49" s="59">
        <f t="shared" si="13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3"/>
        <v>0</v>
      </c>
      <c r="AE50" s="59">
        <f t="shared" si="13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8" priority="95">
      <formula>N5&gt;G5</formula>
    </cfRule>
    <cfRule type="expression" priority="96">
      <formula>$N$5&gt;$G$5</formula>
    </cfRule>
  </conditionalFormatting>
  <conditionalFormatting sqref="AB6">
    <cfRule type="expression" dxfId="7" priority="83">
      <formula>N6&gt;G6</formula>
    </cfRule>
    <cfRule type="expression" priority="84">
      <formula>$N$5&gt;$G$5</formula>
    </cfRule>
  </conditionalFormatting>
  <conditionalFormatting sqref="AB7">
    <cfRule type="expression" dxfId="6" priority="79">
      <formula>N7&gt;G7</formula>
    </cfRule>
    <cfRule type="expression" priority="80">
      <formula>$N$5&gt;$G$5</formula>
    </cfRule>
  </conditionalFormatting>
  <conditionalFormatting sqref="AB8:AB12">
    <cfRule type="expression" dxfId="5" priority="77">
      <formula>N8&gt;G8</formula>
    </cfRule>
    <cfRule type="expression" priority="78">
      <formula>$N$5&gt;$G$5</formula>
    </cfRule>
  </conditionalFormatting>
  <conditionalFormatting sqref="AB19:AB47">
    <cfRule type="expression" dxfId="4" priority="9">
      <formula>N19&gt;G19</formula>
    </cfRule>
    <cfRule type="expression" priority="10">
      <formula>$N$5&gt;$G$5</formula>
    </cfRule>
  </conditionalFormatting>
  <conditionalFormatting sqref="AB48:AB50">
    <cfRule type="expression" dxfId="3" priority="7">
      <formula>N48&gt;G48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">
    <cfRule type="expression" dxfId="1" priority="3">
      <formula>N14&gt;G14</formula>
    </cfRule>
    <cfRule type="expression" priority="4">
      <formula>$N$5&gt;$G$5</formula>
    </cfRule>
  </conditionalFormatting>
  <conditionalFormatting sqref="AB15:AB18">
    <cfRule type="expression" dxfId="0" priority="1">
      <formula>N15&gt;G15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2017-11-29T19:47:48Z</cp:lastPrinted>
  <dcterms:created xsi:type="dcterms:W3CDTF">2017-01-24T17:19:42Z</dcterms:created>
  <dcterms:modified xsi:type="dcterms:W3CDTF">2018-03-12T19:14:56Z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