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9029"/>
  <workbookPr defaultThemeVersion="124226"/>
  <mc:AlternateContent xmlns:mc="http://schemas.openxmlformats.org/markup-compatibility/2006">
    <mc:Choice Requires="x15">
      <x15ac:absPath xmlns:x15ac="http://schemas.microsoft.com/office/spreadsheetml/2010/11/ac" url="C:\Users\jkeeley\Documents\Mammoth quotes\"/>
    </mc:Choice>
  </mc:AlternateContent>
  <bookViews>
    <workbookView xWindow="0" yWindow="0" windowWidth="22992" windowHeight="8676"/>
  </bookViews>
  <sheets>
    <sheet name="New" sheetId="4" r:id="rId1"/>
    <sheet name="ESRI_MAPINFO_SHEET" sheetId="5" state="veryHidden" r:id="rId2"/>
  </sheets>
  <calcPr calcId="162913"/>
</workbook>
</file>

<file path=xl/calcChain.xml><?xml version="1.0" encoding="utf-8"?>
<calcChain xmlns="http://schemas.openxmlformats.org/spreadsheetml/2006/main">
  <c r="AE34" i="4" l="1"/>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l="1"/>
  <c r="AD18" i="4"/>
  <c r="AC18" i="4"/>
  <c r="AB18" i="4"/>
  <c r="AE17" i="4"/>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B5" i="4" l="1"/>
  <c r="AC5" i="4"/>
  <c r="AD5" i="4"/>
  <c r="AE5" i="4"/>
</calcChain>
</file>

<file path=xl/sharedStrings.xml><?xml version="1.0" encoding="utf-8"?>
<sst xmlns="http://schemas.openxmlformats.org/spreadsheetml/2006/main" count="254" uniqueCount="138">
  <si>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</si>
  <si>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</si>
  <si>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</si>
  <si>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</si>
  <si>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</si>
  <si>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</si>
  <si>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</si>
  <si>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</si>
  <si>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</si>
  <si>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</si>
  <si>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</si>
  <si>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</si>
  <si>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</si>
  <si>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</si>
  <si>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</si>
  <si>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</si>
  <si>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</si>
  <si>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</si>
  <si>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</si>
  <si>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</si>
  <si>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</si>
  <si>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</si>
  <si>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</si>
  <si>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</si>
  <si>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</si>
  <si>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</si>
  <si>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</si>
  <si>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</si>
  <si>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</si>
  <si>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</si>
  <si>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</si>
  <si>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</si>
  <si>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</si>
  <si>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</si>
  <si>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</si>
  <si>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</si>
  <si>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</si>
  <si>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</si>
  <si>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</si>
  <si>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</si>
  <si>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</si>
  <si>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100M</t>
  </si>
  <si>
    <t>DOCLCY5</t>
  </si>
  <si>
    <t>Tami Rettke
360-486-2472
tlrettke@doc1.wa.gov</t>
  </si>
  <si>
    <t>Voice Data Room (218) per attached site map</t>
  </si>
  <si>
    <t>DOCBEL1</t>
  </si>
  <si>
    <t>Telecom Room (143) per attached site map</t>
  </si>
  <si>
    <t>Cheryl Bancroft
360-794-2324
cmbancroft@doc1.wa.gov</t>
  </si>
  <si>
    <t>DOCMAR1</t>
  </si>
  <si>
    <t>Telecom Room (107) per attached site map</t>
  </si>
  <si>
    <t>DFWELB</t>
  </si>
  <si>
    <t>Nikki Derringer
360-902-2581
nikki.derringer@dfw.wa.gov</t>
  </si>
  <si>
    <t>Telecom Room per attached site map</t>
  </si>
  <si>
    <t>DOCLYN1</t>
  </si>
  <si>
    <t>Terese Bryan
360.337.4413
tbryan@co.kitsap.wa.us</t>
  </si>
  <si>
    <t>CENCOM911</t>
  </si>
  <si>
    <t>Install per attached site map</t>
  </si>
  <si>
    <t>DOCREN1</t>
  </si>
  <si>
    <t>Ryan Beeman
206-516-7827
rjbeeman@doc1.wa.gov</t>
  </si>
  <si>
    <t>DOCSHE2</t>
  </si>
  <si>
    <t>Dan Devins
360-427-4591
dpdevins@doc1.wa.gov</t>
  </si>
  <si>
    <t>20M</t>
  </si>
  <si>
    <t>DOCSPO4</t>
  </si>
  <si>
    <t>Kimi Tuxford
509-329-8002
kktuxford@doc1.wa.gov</t>
  </si>
  <si>
    <t>IT/Storage Room per attached site map</t>
  </si>
  <si>
    <t>DOCTOP1</t>
  </si>
  <si>
    <t>Heather Pilgrim
509-734-5661
hppilgrim@doc1.wa.gov</t>
  </si>
  <si>
    <t>Site needs to be up and running by 8/1/2018. If any equipment is going to be  affixed to the building, permission will need to be obtained from building owner.</t>
  </si>
  <si>
    <t>8 W 1st Ave                                                                                         Toppenish, WA 98948-1525</t>
  </si>
  <si>
    <t>Electrical / Telephone Room per attached site map</t>
  </si>
  <si>
    <t>715 E Sprague Ave, Suite 107                                                  Spokane, WA 99202-2142</t>
  </si>
  <si>
    <t>1130 W University Way                                                              Ellensburg, WA 98926</t>
  </si>
  <si>
    <t>1801 Grove Street                                                                          Marysville, WA 98270-4333</t>
  </si>
  <si>
    <t>Data Room per attached site map</t>
  </si>
  <si>
    <t>4522 Pacific Ave SE                                                                              Lacey, WA 98503-1121</t>
  </si>
  <si>
    <t>1400 N Forest Street                                                                     Bellingham, WA 98225-4505</t>
  </si>
  <si>
    <t>18710 33rd Ave W                                                                          Lynnwood WA 98037-4703</t>
  </si>
  <si>
    <t>18710 33rd Ave W                                                                           Lynnwood WA 98037-4703</t>
  </si>
  <si>
    <t>911 Carver St W                                                                              Bremerton, WA 98312-4300</t>
  </si>
  <si>
    <t>500 SW 7th St, Ste E220                                                              Renton, WA 98057-2983</t>
  </si>
  <si>
    <t>507 N 4th Street                                                                               Shelton, WA 98584-1715</t>
  </si>
  <si>
    <t>Evaluation  Model for Solication Number T18-RFQ-041</t>
  </si>
  <si>
    <t>CNTY0603</t>
  </si>
  <si>
    <t>708 W 13th Street                                                                          Vancouver, WA 98660-2810</t>
  </si>
  <si>
    <t>Richard Schnelle
360-816-2253 or                                        360-397-6121 x 4943
richard.schnelle@clark.wa.gov</t>
  </si>
  <si>
    <t>Terminate circuit into the CRESA (911) Radio Room and then extend into the county server room (CRTC) at 710 W 13th Street.</t>
  </si>
  <si>
    <t>NO</t>
  </si>
  <si>
    <t>CNTY1001</t>
  </si>
  <si>
    <t>350 E Delaware Ave                                                                             Republic, WA 99166-9747</t>
  </si>
  <si>
    <t>Darrell Dirks
509-775-5225 x 2511
ddirks@co.ferry.wa.us</t>
  </si>
  <si>
    <t>Floor 1 of the Court House 
MIS office</t>
  </si>
  <si>
    <t>DOLC2725</t>
  </si>
  <si>
    <t>Thompsons License Agency 
820 State Route 161 N 
Eatonville, WA 98328-9099</t>
  </si>
  <si>
    <t>360-832-8366
Nathon Smith</t>
  </si>
  <si>
    <t>DES-PROART</t>
  </si>
  <si>
    <t>208 11th Ave SE
Olympia, WA  98501-2244</t>
  </si>
  <si>
    <t>Mike Rickey 
360-586-0370
mike.rickey@des.wa.gov</t>
  </si>
  <si>
    <t>MDF is marked on the site map.</t>
  </si>
  <si>
    <t>DOLC3426</t>
  </si>
  <si>
    <t>South County Licensing Agency
19810 Old Highway 99 SW, Unit 3 
Rochester WA 98579-8684</t>
  </si>
  <si>
    <t>Denise Oster                                                360-858-7367</t>
  </si>
  <si>
    <t>DOLC2417</t>
  </si>
  <si>
    <t>II Sisters License Agency                                                      415 S Whitcomb Ave
Tonasket, WA 98855-8848</t>
  </si>
  <si>
    <t xml:space="preserve">Jerry                                                                    509-486-1027 </t>
  </si>
  <si>
    <t>DOLC3301</t>
  </si>
  <si>
    <t>Stevens County Auto License Office
215 S Oak St, Room # 104
Colville, WA  99114-2836</t>
  </si>
  <si>
    <t>Julie or Diane                                               509-684-7510</t>
  </si>
  <si>
    <t>DOLC3307</t>
  </si>
  <si>
    <t>Kettle Falls Auto Licensing
943 Lakeview Drive
Kettle Falls, WA 99141-9669</t>
  </si>
  <si>
    <t>Christy                                               509-738-4041</t>
  </si>
  <si>
    <t>DOLC3912</t>
  </si>
  <si>
    <t>Riders True Value Hardware                                            117 E Wine Country Rd
Grandview, WA  98930-1387</t>
  </si>
  <si>
    <t xml:space="preserve">Beverly or Carolyn                           509-882-2039 </t>
  </si>
  <si>
    <t>LTS-DSHS0303</t>
  </si>
  <si>
    <t>33810 Weyerhaeuser Way S                                                   Federal Way, WA 98001-9624</t>
  </si>
  <si>
    <t>Steve Aksamit                                 360-407-8749                steve.aksamit@watech.wa.gov</t>
  </si>
  <si>
    <t>DSHS LAN Room, Bldg 33810.  Refer to LCON for demarc extend details.</t>
  </si>
  <si>
    <t>CNTY3601</t>
  </si>
  <si>
    <t>315 W Main St                                                                                   Walla Walla, WA 99362-2864</t>
  </si>
  <si>
    <t>Kevin Gutierrez                                509-524-2591  Kgutierrez@co.walla-walla.wa.us</t>
  </si>
  <si>
    <t>The entry point for connections to the courthouse is on the South side of the building.  From there, the route is established through the outside wall. There may not be adequate space for another fiber and a new hole might need to be drilled. The path then enters into the data center. From there the current connection is about 6ft below the entry point and terminates in rack. Then fiber runs about 10ft away to the current connection and then 10ft back into the state router via copper.</t>
  </si>
  <si>
    <t>DOLC1739</t>
  </si>
  <si>
    <t>Woodinville License Agency
17403 139th Ave NE
Woodinville, WA 98072-8519</t>
  </si>
  <si>
    <t>Anita Marcelo                                          425-486-0677</t>
  </si>
  <si>
    <t>DOCOKN1</t>
  </si>
  <si>
    <t>235 Pine Street                                                                                Okanogan, WA 98840-9787</t>
  </si>
  <si>
    <t>Kimi Tuxford
509-329-8005
kktuxford@doc1.wa.gov</t>
  </si>
  <si>
    <t>CNTY2401</t>
  </si>
  <si>
    <t>149 N 3rd Ave                                                                                    Okanogan, WA 98840</t>
  </si>
  <si>
    <t>Randy Clough
509-422-7126
randall.clough@co.okanogan.wa.us</t>
  </si>
  <si>
    <t>Network router is located in the same room as the demarc. Vendor is to terminate the circuit within 10 feet of demarc.</t>
  </si>
  <si>
    <t>ECYCROYAK</t>
  </si>
  <si>
    <t xml:space="preserve">1250 W Alder St                                                                    Union Gap, WA 98903-0009 </t>
  </si>
  <si>
    <t>Chris Bassell
509-454-7291
cbas461@ecy.wa.gov</t>
  </si>
  <si>
    <t>Demarc per attached site map</t>
  </si>
  <si>
    <t>200M</t>
  </si>
  <si>
    <t>500M</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</si>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</sst>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0"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i/>
      <u/>
      <sz val="1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34">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0" xfId="0" applyFont="1" applyFill="1" applyAlignment="1">
      <alignment wrapText="1"/>
    </xf>
    <xf numFmtId="0" fontId="3" fillId="4" borderId="31" xfId="0" applyFont="1" applyFill="1" applyBorder="1" applyAlignment="1">
      <alignment wrapText="1"/>
    </xf>
    <xf numFmtId="0" fontId="3" fillId="4" borderId="2" xfId="0" applyFont="1" applyFill="1" applyBorder="1" applyAlignment="1">
      <alignment horizontal="left" wrapText="1"/>
    </xf>
    <xf numFmtId="0" fontId="3" fillId="0" borderId="32" xfId="0" applyFont="1" applyFill="1" applyBorder="1" applyAlignment="1">
      <alignment wrapText="1"/>
    </xf>
    <xf numFmtId="0" fontId="3" fillId="0" borderId="30" xfId="0" applyFont="1" applyFill="1" applyBorder="1" applyAlignment="1">
      <alignment wrapText="1"/>
    </xf>
    <xf numFmtId="0" fontId="0" fillId="0" borderId="2"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8444"/>
  <sheetViews>
    <sheetView tabSelected="1" zoomScale="71" zoomScaleNormal="71" workbookViewId="0">
      <selection activeCell="A6" sqref="A6"/>
    </sheetView>
  </sheetViews>
  <sheetFormatPr defaultColWidth="8.88671875" defaultRowHeight="14.4" x14ac:dyDescent="0.3"/>
  <cols>
    <col min="1" max="1" width="3.6640625" style="3" customWidth="1"/>
    <col min="2" max="2" width="14.109375" style="2" customWidth="1"/>
    <col min="3" max="3" width="48.109375" style="2" customWidth="1"/>
    <col min="4" max="4" width="32.5546875" style="2" customWidth="1"/>
    <col min="5" max="5" width="38.6640625" style="1" customWidth="1"/>
    <col min="6" max="6" width="10.109375" style="1" customWidth="1"/>
    <col min="7" max="7" width="12.21875" style="12" customWidth="1"/>
    <col min="8" max="8" width="13.21875" style="1" customWidth="1"/>
    <col min="9" max="10" width="11.44140625" style="1" customWidth="1"/>
    <col min="11" max="11" width="37.109375" style="1" customWidth="1"/>
    <col min="12" max="12" width="3.6640625" style="3" customWidth="1"/>
    <col min="13" max="13" width="15.44140625" style="1" customWidth="1"/>
    <col min="14" max="15" width="21" style="9" customWidth="1"/>
    <col min="16" max="17" width="12.109375" style="11" customWidth="1"/>
    <col min="18" max="19" width="13" style="11" customWidth="1"/>
    <col min="20" max="20" width="16.109375" style="12" customWidth="1"/>
    <col min="21" max="22" width="13" style="11" customWidth="1"/>
    <col min="23" max="23" width="16.109375" style="12" customWidth="1"/>
    <col min="24" max="25" width="13" style="11" customWidth="1"/>
    <col min="26" max="26" width="16.109375" style="12" customWidth="1"/>
    <col min="27" max="27" width="37.109375" style="1" customWidth="1"/>
    <col min="28" max="28" width="9.44140625" style="40" customWidth="1"/>
    <col min="29" max="29" width="11.88671875" style="40" customWidth="1"/>
    <col min="30" max="30" width="9.44140625" style="1" customWidth="1"/>
    <col min="31" max="16384" width="8.88671875" style="1"/>
  </cols>
  <sheetData>
    <row r="1" spans="1:31" ht="52.95" customHeight="1" thickBot="1" x14ac:dyDescent="0.55000000000000004">
      <c r="A1" s="123" t="s">
        <v>81</v>
      </c>
      <c r="B1" s="123"/>
      <c r="C1" s="123"/>
      <c r="D1" s="123"/>
      <c r="E1" s="123"/>
      <c r="F1" s="123"/>
      <c r="G1" s="123"/>
      <c r="H1" s="123"/>
      <c r="I1" s="123"/>
      <c r="J1" s="123"/>
      <c r="K1" s="123"/>
      <c r="AA1" s="12"/>
      <c r="AB1" s="41"/>
      <c r="AC1" s="41"/>
    </row>
    <row r="2" spans="1:31" ht="52.95" customHeight="1" thickBot="1" x14ac:dyDescent="0.55000000000000004">
      <c r="A2" s="31"/>
      <c r="B2" s="43" t="s">
        <v>1</v>
      </c>
      <c r="C2" s="44"/>
      <c r="D2" s="44"/>
      <c r="E2" s="44"/>
      <c r="F2" s="44"/>
      <c r="G2" s="44"/>
      <c r="H2" s="44"/>
      <c r="I2" s="44"/>
      <c r="J2" s="44"/>
      <c r="K2" s="45"/>
      <c r="L2" s="4"/>
      <c r="M2" s="124" t="s">
        <v>2</v>
      </c>
      <c r="N2" s="125"/>
      <c r="O2" s="125"/>
      <c r="P2" s="125"/>
      <c r="Q2" s="125"/>
      <c r="R2" s="28"/>
      <c r="S2" s="28"/>
      <c r="T2" s="28"/>
      <c r="U2" s="28"/>
      <c r="V2" s="28"/>
      <c r="W2" s="28"/>
      <c r="X2" s="28"/>
      <c r="Y2" s="28"/>
      <c r="Z2" s="29"/>
      <c r="AA2" s="37"/>
      <c r="AB2" s="42"/>
      <c r="AC2" s="42"/>
    </row>
    <row r="3" spans="1:31" s="8" customFormat="1" ht="19.5" customHeight="1" thickBot="1" x14ac:dyDescent="0.55000000000000004">
      <c r="A3" s="32"/>
      <c r="B3" s="46"/>
      <c r="C3" s="47"/>
      <c r="D3" s="47"/>
      <c r="E3" s="47"/>
      <c r="F3" s="47"/>
      <c r="G3" s="47"/>
      <c r="H3" s="47"/>
      <c r="I3" s="131" t="s">
        <v>20</v>
      </c>
      <c r="J3" s="132"/>
      <c r="K3" s="48"/>
      <c r="L3" s="6"/>
      <c r="M3" s="126"/>
      <c r="N3" s="127"/>
      <c r="O3" s="127"/>
      <c r="P3" s="127"/>
      <c r="Q3" s="127"/>
      <c r="R3" s="128" t="s">
        <v>30</v>
      </c>
      <c r="S3" s="129"/>
      <c r="T3" s="129"/>
      <c r="U3" s="129"/>
      <c r="V3" s="129"/>
      <c r="W3" s="129"/>
      <c r="X3" s="129"/>
      <c r="Y3" s="129"/>
      <c r="Z3" s="130"/>
      <c r="AA3" s="38"/>
      <c r="AB3" s="133" t="s">
        <v>26</v>
      </c>
      <c r="AC3" s="133"/>
      <c r="AD3" s="133"/>
      <c r="AE3" s="133"/>
    </row>
    <row r="4" spans="1:31" s="14" customFormat="1" ht="78.599999999999994" thickBot="1" x14ac:dyDescent="0.35">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86" t="s">
        <v>31</v>
      </c>
      <c r="S4" s="87" t="s">
        <v>32</v>
      </c>
      <c r="T4" s="88" t="s">
        <v>33</v>
      </c>
      <c r="U4" s="86" t="s">
        <v>34</v>
      </c>
      <c r="V4" s="87" t="s">
        <v>35</v>
      </c>
      <c r="W4" s="88" t="s">
        <v>36</v>
      </c>
      <c r="X4" s="86" t="s">
        <v>37</v>
      </c>
      <c r="Y4" s="87" t="s">
        <v>38</v>
      </c>
      <c r="Z4" s="89" t="s">
        <v>39</v>
      </c>
      <c r="AA4" s="27" t="s">
        <v>19</v>
      </c>
      <c r="AB4" s="39" t="s">
        <v>23</v>
      </c>
      <c r="AC4" s="39" t="s">
        <v>24</v>
      </c>
      <c r="AD4" s="39" t="s">
        <v>22</v>
      </c>
      <c r="AE4" s="39" t="s">
        <v>25</v>
      </c>
    </row>
    <row r="5" spans="1:31" s="5" customFormat="1" ht="78.75" customHeight="1" x14ac:dyDescent="0.3">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5" si="1">I5</f>
        <v>10</v>
      </c>
      <c r="AE5" s="71">
        <f t="shared" si="1"/>
        <v>90</v>
      </c>
    </row>
    <row r="6" spans="1:31" s="2" customFormat="1" ht="78.75" customHeight="1" x14ac:dyDescent="0.3">
      <c r="A6" s="34">
        <v>2</v>
      </c>
      <c r="B6" s="72" t="s">
        <v>42</v>
      </c>
      <c r="C6" s="73" t="s">
        <v>74</v>
      </c>
      <c r="D6" s="73" t="s">
        <v>43</v>
      </c>
      <c r="E6" s="73" t="s">
        <v>44</v>
      </c>
      <c r="F6" s="73" t="s">
        <v>10</v>
      </c>
      <c r="G6" s="74">
        <v>100</v>
      </c>
      <c r="H6" s="75" t="s">
        <v>41</v>
      </c>
      <c r="I6" s="72">
        <v>10</v>
      </c>
      <c r="J6" s="79">
        <v>90</v>
      </c>
      <c r="K6" s="80"/>
      <c r="L6" s="7"/>
      <c r="M6" s="81"/>
      <c r="N6" s="82"/>
      <c r="O6" s="83"/>
      <c r="P6" s="94"/>
      <c r="Q6" s="91">
        <v>0</v>
      </c>
      <c r="R6" s="97"/>
      <c r="S6" s="98"/>
      <c r="T6" s="76"/>
      <c r="U6" s="97"/>
      <c r="V6" s="98"/>
      <c r="W6" s="76"/>
      <c r="X6" s="97"/>
      <c r="Y6" s="98"/>
      <c r="Z6" s="77"/>
      <c r="AA6" s="84"/>
      <c r="AB6" s="30">
        <f t="shared" ref="AB6:AB18" si="2">IF(ISBLANK(N6),G6,N6)</f>
        <v>100</v>
      </c>
      <c r="AC6" s="51">
        <f t="shared" ref="AC6:AC18" si="3">24*P6+Q6</f>
        <v>0</v>
      </c>
      <c r="AD6" s="52">
        <f t="shared" ref="AD6:AD18" si="4">I6</f>
        <v>10</v>
      </c>
      <c r="AE6" s="52">
        <f t="shared" ref="AE6:AE18" si="5">J6</f>
        <v>90</v>
      </c>
    </row>
    <row r="7" spans="1:31" s="2" customFormat="1" ht="78.75" customHeight="1" x14ac:dyDescent="0.3">
      <c r="A7" s="34">
        <v>3</v>
      </c>
      <c r="B7" s="100" t="s">
        <v>45</v>
      </c>
      <c r="C7" s="99" t="s">
        <v>75</v>
      </c>
      <c r="D7" s="99" t="s">
        <v>47</v>
      </c>
      <c r="E7" s="99" t="s">
        <v>46</v>
      </c>
      <c r="F7" s="99" t="s">
        <v>10</v>
      </c>
      <c r="G7" s="101">
        <v>100</v>
      </c>
      <c r="H7" s="103" t="s">
        <v>41</v>
      </c>
      <c r="I7" s="100">
        <v>10</v>
      </c>
      <c r="J7" s="102">
        <v>90</v>
      </c>
      <c r="K7" s="104"/>
      <c r="L7" s="7"/>
      <c r="M7" s="20"/>
      <c r="N7" s="10"/>
      <c r="O7" s="36"/>
      <c r="P7" s="93"/>
      <c r="Q7" s="90">
        <v>0</v>
      </c>
      <c r="R7" s="95"/>
      <c r="S7" s="96"/>
      <c r="T7" s="13"/>
      <c r="U7" s="95"/>
      <c r="V7" s="96"/>
      <c r="W7" s="13"/>
      <c r="X7" s="95"/>
      <c r="Y7" s="96"/>
      <c r="Z7" s="21"/>
      <c r="AA7" s="22"/>
      <c r="AB7" s="30">
        <f t="shared" si="2"/>
        <v>100</v>
      </c>
      <c r="AC7" s="51">
        <f t="shared" si="3"/>
        <v>0</v>
      </c>
      <c r="AD7" s="52">
        <f t="shared" si="4"/>
        <v>10</v>
      </c>
      <c r="AE7" s="52">
        <f t="shared" si="5"/>
        <v>90</v>
      </c>
    </row>
    <row r="8" spans="1:31" s="2" customFormat="1" ht="78.75" customHeight="1" x14ac:dyDescent="0.3">
      <c r="A8" s="34">
        <v>4</v>
      </c>
      <c r="B8" s="72" t="s">
        <v>48</v>
      </c>
      <c r="C8" s="73" t="s">
        <v>72</v>
      </c>
      <c r="D8" s="73" t="s">
        <v>47</v>
      </c>
      <c r="E8" s="73" t="s">
        <v>49</v>
      </c>
      <c r="F8" s="73" t="s">
        <v>10</v>
      </c>
      <c r="G8" s="74">
        <v>100</v>
      </c>
      <c r="H8" s="75" t="s">
        <v>11</v>
      </c>
      <c r="I8" s="72">
        <v>10</v>
      </c>
      <c r="J8" s="79">
        <v>90</v>
      </c>
      <c r="K8" s="80"/>
      <c r="L8" s="7"/>
      <c r="M8" s="81"/>
      <c r="N8" s="82"/>
      <c r="O8" s="83"/>
      <c r="P8" s="94"/>
      <c r="Q8" s="91">
        <v>0</v>
      </c>
      <c r="R8" s="97"/>
      <c r="S8" s="98"/>
      <c r="T8" s="76"/>
      <c r="U8" s="97"/>
      <c r="V8" s="98"/>
      <c r="W8" s="76"/>
      <c r="X8" s="97"/>
      <c r="Y8" s="98"/>
      <c r="Z8" s="77"/>
      <c r="AA8" s="84"/>
      <c r="AB8" s="30">
        <f t="shared" si="2"/>
        <v>100</v>
      </c>
      <c r="AC8" s="51">
        <f t="shared" si="3"/>
        <v>0</v>
      </c>
      <c r="AD8" s="52">
        <f t="shared" si="4"/>
        <v>10</v>
      </c>
      <c r="AE8" s="52">
        <f t="shared" si="5"/>
        <v>90</v>
      </c>
    </row>
    <row r="9" spans="1:31" s="2" customFormat="1" ht="78.75" customHeight="1" x14ac:dyDescent="0.3">
      <c r="A9" s="34">
        <v>5</v>
      </c>
      <c r="B9" s="108" t="s">
        <v>48</v>
      </c>
      <c r="C9" s="105" t="s">
        <v>72</v>
      </c>
      <c r="D9" s="99" t="s">
        <v>47</v>
      </c>
      <c r="E9" s="105" t="s">
        <v>49</v>
      </c>
      <c r="F9" s="105" t="s">
        <v>10</v>
      </c>
      <c r="G9" s="106">
        <v>100</v>
      </c>
      <c r="H9" s="107" t="s">
        <v>41</v>
      </c>
      <c r="I9" s="108">
        <v>10</v>
      </c>
      <c r="J9" s="109">
        <v>90</v>
      </c>
      <c r="K9" s="85"/>
      <c r="L9" s="7"/>
      <c r="M9" s="108"/>
      <c r="N9" s="110"/>
      <c r="O9" s="111"/>
      <c r="P9" s="112"/>
      <c r="Q9" s="92">
        <v>0</v>
      </c>
      <c r="R9" s="113"/>
      <c r="S9" s="114"/>
      <c r="T9" s="115"/>
      <c r="U9" s="113"/>
      <c r="V9" s="114"/>
      <c r="W9" s="115"/>
      <c r="X9" s="113"/>
      <c r="Y9" s="114"/>
      <c r="Z9" s="116"/>
      <c r="AA9" s="109"/>
      <c r="AB9" s="30">
        <f t="shared" si="2"/>
        <v>100</v>
      </c>
      <c r="AC9" s="51">
        <f t="shared" si="3"/>
        <v>0</v>
      </c>
      <c r="AD9" s="52">
        <f t="shared" si="4"/>
        <v>10</v>
      </c>
      <c r="AE9" s="52">
        <f t="shared" si="5"/>
        <v>90</v>
      </c>
    </row>
    <row r="10" spans="1:31" s="2" customFormat="1" ht="78.75" customHeight="1" x14ac:dyDescent="0.3">
      <c r="A10" s="34">
        <v>6</v>
      </c>
      <c r="B10" s="72" t="s">
        <v>50</v>
      </c>
      <c r="C10" s="73" t="s">
        <v>71</v>
      </c>
      <c r="D10" s="73" t="s">
        <v>51</v>
      </c>
      <c r="E10" s="73" t="s">
        <v>52</v>
      </c>
      <c r="F10" s="73" t="s">
        <v>10</v>
      </c>
      <c r="G10" s="74">
        <v>75</v>
      </c>
      <c r="H10" s="75" t="s">
        <v>41</v>
      </c>
      <c r="I10" s="72">
        <v>30</v>
      </c>
      <c r="J10" s="79">
        <v>70</v>
      </c>
      <c r="K10" s="80" t="s">
        <v>67</v>
      </c>
      <c r="L10" s="7"/>
      <c r="M10" s="81" t="s">
        <v>12</v>
      </c>
      <c r="N10" s="82">
        <v>60</v>
      </c>
      <c r="O10" s="83" t="s">
        <v>14</v>
      </c>
      <c r="P10" s="94">
        <v>1130.2024999999999</v>
      </c>
      <c r="Q10" s="91">
        <v>2641</v>
      </c>
      <c r="R10" s="97"/>
      <c r="S10" s="98"/>
      <c r="T10" s="76"/>
      <c r="U10" s="97"/>
      <c r="V10" s="98"/>
      <c r="W10" s="76"/>
      <c r="X10" s="97">
        <v>3109.4105</v>
      </c>
      <c r="Y10" s="98">
        <v>500</v>
      </c>
      <c r="Z10" s="77">
        <v>30</v>
      </c>
      <c r="AA10" s="84" t="s">
        <v>137</v>
      </c>
      <c r="AB10" s="30">
        <f t="shared" si="2"/>
        <v>60</v>
      </c>
      <c r="AC10" s="51">
        <f t="shared" si="3"/>
        <v>29765.859999999997</v>
      </c>
      <c r="AD10" s="52">
        <f t="shared" si="4"/>
        <v>30</v>
      </c>
      <c r="AE10" s="52">
        <f t="shared" si="5"/>
        <v>70</v>
      </c>
    </row>
    <row r="11" spans="1:31" s="2" customFormat="1" ht="78.75" customHeight="1" x14ac:dyDescent="0.3">
      <c r="A11" s="34">
        <v>7</v>
      </c>
      <c r="B11" s="108" t="s">
        <v>53</v>
      </c>
      <c r="C11" s="105" t="s">
        <v>76</v>
      </c>
      <c r="D11" s="105" t="s">
        <v>47</v>
      </c>
      <c r="E11" s="105" t="s">
        <v>69</v>
      </c>
      <c r="F11" s="105" t="s">
        <v>10</v>
      </c>
      <c r="G11" s="106">
        <v>100</v>
      </c>
      <c r="H11" s="107" t="s">
        <v>11</v>
      </c>
      <c r="I11" s="108">
        <v>10</v>
      </c>
      <c r="J11" s="109">
        <v>90</v>
      </c>
      <c r="K11" s="85"/>
      <c r="L11" s="7"/>
      <c r="M11" s="108"/>
      <c r="N11" s="110"/>
      <c r="O11" s="111"/>
      <c r="P11" s="112"/>
      <c r="Q11" s="92">
        <v>0</v>
      </c>
      <c r="R11" s="113"/>
      <c r="S11" s="114"/>
      <c r="T11" s="115"/>
      <c r="U11" s="113"/>
      <c r="V11" s="114"/>
      <c r="W11" s="115"/>
      <c r="X11" s="113"/>
      <c r="Y11" s="114"/>
      <c r="Z11" s="116"/>
      <c r="AA11" s="109"/>
      <c r="AB11" s="30">
        <f t="shared" si="2"/>
        <v>100</v>
      </c>
      <c r="AC11" s="51">
        <f t="shared" si="3"/>
        <v>0</v>
      </c>
      <c r="AD11" s="52">
        <f t="shared" si="4"/>
        <v>10</v>
      </c>
      <c r="AE11" s="52">
        <f t="shared" si="5"/>
        <v>90</v>
      </c>
    </row>
    <row r="12" spans="1:31" s="2" customFormat="1" ht="78.75" customHeight="1" x14ac:dyDescent="0.3">
      <c r="A12" s="34">
        <v>8</v>
      </c>
      <c r="B12" s="72" t="s">
        <v>53</v>
      </c>
      <c r="C12" s="73" t="s">
        <v>77</v>
      </c>
      <c r="D12" s="73" t="s">
        <v>47</v>
      </c>
      <c r="E12" s="73" t="s">
        <v>69</v>
      </c>
      <c r="F12" s="73" t="s">
        <v>10</v>
      </c>
      <c r="G12" s="74">
        <v>100</v>
      </c>
      <c r="H12" s="75" t="s">
        <v>41</v>
      </c>
      <c r="I12" s="72">
        <v>10</v>
      </c>
      <c r="J12" s="79">
        <v>90</v>
      </c>
      <c r="K12" s="80"/>
      <c r="L12" s="7"/>
      <c r="M12" s="81"/>
      <c r="N12" s="82"/>
      <c r="O12" s="83"/>
      <c r="P12" s="94"/>
      <c r="Q12" s="91">
        <v>0</v>
      </c>
      <c r="R12" s="97"/>
      <c r="S12" s="98"/>
      <c r="T12" s="76"/>
      <c r="U12" s="97"/>
      <c r="V12" s="98"/>
      <c r="W12" s="76"/>
      <c r="X12" s="97"/>
      <c r="Y12" s="98"/>
      <c r="Z12" s="77"/>
      <c r="AA12" s="84"/>
      <c r="AB12" s="30">
        <f t="shared" si="2"/>
        <v>100</v>
      </c>
      <c r="AC12" s="51">
        <f t="shared" si="3"/>
        <v>0</v>
      </c>
      <c r="AD12" s="52">
        <f t="shared" si="4"/>
        <v>10</v>
      </c>
      <c r="AE12" s="52">
        <f t="shared" si="5"/>
        <v>90</v>
      </c>
    </row>
    <row r="13" spans="1:31" s="2" customFormat="1" ht="78.75" customHeight="1" x14ac:dyDescent="0.3">
      <c r="A13" s="34">
        <v>9</v>
      </c>
      <c r="B13" s="100" t="s">
        <v>55</v>
      </c>
      <c r="C13" s="99" t="s">
        <v>78</v>
      </c>
      <c r="D13" s="99" t="s">
        <v>54</v>
      </c>
      <c r="E13" s="99" t="s">
        <v>56</v>
      </c>
      <c r="F13" s="99" t="s">
        <v>10</v>
      </c>
      <c r="G13" s="101">
        <v>100</v>
      </c>
      <c r="H13" s="103" t="s">
        <v>11</v>
      </c>
      <c r="I13" s="100">
        <v>10</v>
      </c>
      <c r="J13" s="102">
        <v>90</v>
      </c>
      <c r="K13" s="104"/>
      <c r="L13" s="7"/>
      <c r="M13" s="20" t="s">
        <v>12</v>
      </c>
      <c r="N13" s="10">
        <v>60</v>
      </c>
      <c r="O13" s="36" t="s">
        <v>14</v>
      </c>
      <c r="P13" s="93">
        <v>791.76649999999995</v>
      </c>
      <c r="Q13" s="90">
        <v>2575</v>
      </c>
      <c r="R13" s="95"/>
      <c r="S13" s="96"/>
      <c r="T13" s="13"/>
      <c r="U13" s="95">
        <v>1502.9105000000002</v>
      </c>
      <c r="V13" s="96">
        <v>500</v>
      </c>
      <c r="W13" s="13">
        <v>30</v>
      </c>
      <c r="X13" s="95"/>
      <c r="Y13" s="96"/>
      <c r="Z13" s="21"/>
      <c r="AA13" s="22" t="s">
        <v>137</v>
      </c>
      <c r="AB13" s="30">
        <f t="shared" si="2"/>
        <v>60</v>
      </c>
      <c r="AC13" s="51">
        <f t="shared" si="3"/>
        <v>21577.396000000001</v>
      </c>
      <c r="AD13" s="52">
        <f t="shared" si="4"/>
        <v>10</v>
      </c>
      <c r="AE13" s="52">
        <f t="shared" si="5"/>
        <v>90</v>
      </c>
    </row>
    <row r="14" spans="1:31" s="2" customFormat="1" ht="78.75" customHeight="1" x14ac:dyDescent="0.3">
      <c r="A14" s="34">
        <v>10</v>
      </c>
      <c r="B14" s="72" t="s">
        <v>57</v>
      </c>
      <c r="C14" s="73" t="s">
        <v>79</v>
      </c>
      <c r="D14" s="73" t="s">
        <v>58</v>
      </c>
      <c r="E14" s="73" t="s">
        <v>73</v>
      </c>
      <c r="F14" s="73" t="s">
        <v>10</v>
      </c>
      <c r="G14" s="74">
        <v>100</v>
      </c>
      <c r="H14" s="75" t="s">
        <v>41</v>
      </c>
      <c r="I14" s="72">
        <v>10</v>
      </c>
      <c r="J14" s="79">
        <v>90</v>
      </c>
      <c r="K14" s="80"/>
      <c r="L14" s="7"/>
      <c r="M14" s="81"/>
      <c r="N14" s="82"/>
      <c r="O14" s="83"/>
      <c r="P14" s="94"/>
      <c r="Q14" s="91">
        <v>0</v>
      </c>
      <c r="R14" s="97"/>
      <c r="S14" s="98"/>
      <c r="T14" s="76"/>
      <c r="U14" s="97"/>
      <c r="V14" s="98"/>
      <c r="W14" s="76"/>
      <c r="X14" s="97"/>
      <c r="Y14" s="98"/>
      <c r="Z14" s="77"/>
      <c r="AA14" s="84"/>
      <c r="AB14" s="30">
        <f t="shared" si="2"/>
        <v>100</v>
      </c>
      <c r="AC14" s="51">
        <f t="shared" si="3"/>
        <v>0</v>
      </c>
      <c r="AD14" s="52">
        <f t="shared" si="4"/>
        <v>10</v>
      </c>
      <c r="AE14" s="52">
        <f t="shared" si="5"/>
        <v>90</v>
      </c>
    </row>
    <row r="15" spans="1:31" s="2" customFormat="1" ht="78.75" customHeight="1" x14ac:dyDescent="0.3">
      <c r="A15" s="34">
        <v>11</v>
      </c>
      <c r="B15" s="100" t="s">
        <v>59</v>
      </c>
      <c r="C15" s="99" t="s">
        <v>80</v>
      </c>
      <c r="D15" s="99" t="s">
        <v>60</v>
      </c>
      <c r="E15" s="99" t="s">
        <v>52</v>
      </c>
      <c r="F15" s="99" t="s">
        <v>10</v>
      </c>
      <c r="G15" s="101">
        <v>100</v>
      </c>
      <c r="H15" s="103" t="s">
        <v>61</v>
      </c>
      <c r="I15" s="100">
        <v>10</v>
      </c>
      <c r="J15" s="102">
        <v>90</v>
      </c>
      <c r="K15" s="104"/>
      <c r="L15" s="7"/>
      <c r="M15" s="20" t="s">
        <v>12</v>
      </c>
      <c r="N15" s="10">
        <v>60</v>
      </c>
      <c r="O15" s="36" t="s">
        <v>14</v>
      </c>
      <c r="P15" s="93">
        <v>924.57049999999992</v>
      </c>
      <c r="Q15" s="90">
        <v>2225</v>
      </c>
      <c r="R15" s="95"/>
      <c r="S15" s="96"/>
      <c r="T15" s="13"/>
      <c r="U15" s="95">
        <v>1081.6505</v>
      </c>
      <c r="V15" s="96">
        <v>500</v>
      </c>
      <c r="W15" s="13">
        <v>30</v>
      </c>
      <c r="X15" s="95"/>
      <c r="Y15" s="96"/>
      <c r="Z15" s="21"/>
      <c r="AA15" s="22" t="s">
        <v>137</v>
      </c>
      <c r="AB15" s="30">
        <f t="shared" si="2"/>
        <v>60</v>
      </c>
      <c r="AC15" s="51">
        <f t="shared" si="3"/>
        <v>24414.691999999999</v>
      </c>
      <c r="AD15" s="52">
        <f t="shared" si="4"/>
        <v>10</v>
      </c>
      <c r="AE15" s="52">
        <f t="shared" si="5"/>
        <v>90</v>
      </c>
    </row>
    <row r="16" spans="1:31" s="2" customFormat="1" ht="79.5" customHeight="1" x14ac:dyDescent="0.3">
      <c r="A16" s="34">
        <v>12</v>
      </c>
      <c r="B16" s="72" t="s">
        <v>59</v>
      </c>
      <c r="C16" s="73" t="s">
        <v>80</v>
      </c>
      <c r="D16" s="73" t="s">
        <v>60</v>
      </c>
      <c r="E16" s="73" t="s">
        <v>52</v>
      </c>
      <c r="F16" s="73" t="s">
        <v>10</v>
      </c>
      <c r="G16" s="74">
        <v>100</v>
      </c>
      <c r="H16" s="75" t="s">
        <v>41</v>
      </c>
      <c r="I16" s="72">
        <v>10</v>
      </c>
      <c r="J16" s="79">
        <v>90</v>
      </c>
      <c r="K16" s="80"/>
      <c r="L16" s="7"/>
      <c r="M16" s="81" t="s">
        <v>12</v>
      </c>
      <c r="N16" s="82">
        <v>60</v>
      </c>
      <c r="O16" s="83" t="s">
        <v>14</v>
      </c>
      <c r="P16" s="94">
        <v>1081.6505</v>
      </c>
      <c r="Q16" s="91">
        <v>2225</v>
      </c>
      <c r="R16" s="97"/>
      <c r="S16" s="98"/>
      <c r="T16" s="76"/>
      <c r="U16" s="97"/>
      <c r="V16" s="98"/>
      <c r="W16" s="76"/>
      <c r="X16" s="97">
        <v>2681.0104999999999</v>
      </c>
      <c r="Y16" s="98">
        <v>300</v>
      </c>
      <c r="Z16" s="77">
        <v>30</v>
      </c>
      <c r="AA16" s="84" t="s">
        <v>137</v>
      </c>
      <c r="AB16" s="30">
        <f t="shared" si="2"/>
        <v>60</v>
      </c>
      <c r="AC16" s="51">
        <f t="shared" si="3"/>
        <v>28184.612000000001</v>
      </c>
      <c r="AD16" s="52">
        <f t="shared" si="4"/>
        <v>10</v>
      </c>
      <c r="AE16" s="52">
        <f t="shared" si="5"/>
        <v>90</v>
      </c>
    </row>
    <row r="17" spans="1:31" s="2" customFormat="1" ht="78.75" customHeight="1" x14ac:dyDescent="0.3">
      <c r="A17" s="34">
        <v>13</v>
      </c>
      <c r="B17" s="108" t="s">
        <v>62</v>
      </c>
      <c r="C17" s="105" t="s">
        <v>70</v>
      </c>
      <c r="D17" s="105" t="s">
        <v>63</v>
      </c>
      <c r="E17" s="105" t="s">
        <v>64</v>
      </c>
      <c r="F17" s="105" t="s">
        <v>10</v>
      </c>
      <c r="G17" s="106">
        <v>100</v>
      </c>
      <c r="H17" s="107" t="s">
        <v>11</v>
      </c>
      <c r="I17" s="108">
        <v>10</v>
      </c>
      <c r="J17" s="109">
        <v>90</v>
      </c>
      <c r="K17" s="85"/>
      <c r="L17" s="7"/>
      <c r="M17" s="108"/>
      <c r="N17" s="110"/>
      <c r="O17" s="111"/>
      <c r="P17" s="112"/>
      <c r="Q17" s="92">
        <v>0</v>
      </c>
      <c r="R17" s="113"/>
      <c r="S17" s="114"/>
      <c r="T17" s="115"/>
      <c r="U17" s="113"/>
      <c r="V17" s="114"/>
      <c r="W17" s="115"/>
      <c r="X17" s="113"/>
      <c r="Y17" s="114"/>
      <c r="Z17" s="116"/>
      <c r="AA17" s="109"/>
      <c r="AB17" s="30">
        <f t="shared" si="2"/>
        <v>100</v>
      </c>
      <c r="AC17" s="51">
        <f t="shared" si="3"/>
        <v>0</v>
      </c>
      <c r="AD17" s="52">
        <f t="shared" si="4"/>
        <v>10</v>
      </c>
      <c r="AE17" s="52">
        <f t="shared" si="5"/>
        <v>90</v>
      </c>
    </row>
    <row r="18" spans="1:31" s="2" customFormat="1" ht="78.75" customHeight="1" x14ac:dyDescent="0.3">
      <c r="A18" s="34">
        <v>14</v>
      </c>
      <c r="B18" s="72" t="s">
        <v>65</v>
      </c>
      <c r="C18" s="73" t="s">
        <v>68</v>
      </c>
      <c r="D18" s="73" t="s">
        <v>66</v>
      </c>
      <c r="E18" s="73" t="s">
        <v>52</v>
      </c>
      <c r="F18" s="73" t="s">
        <v>10</v>
      </c>
      <c r="G18" s="74">
        <v>100</v>
      </c>
      <c r="H18" s="75" t="s">
        <v>11</v>
      </c>
      <c r="I18" s="78">
        <v>10</v>
      </c>
      <c r="J18" s="79">
        <v>90</v>
      </c>
      <c r="K18" s="80"/>
      <c r="L18" s="7"/>
      <c r="M18" s="81" t="s">
        <v>12</v>
      </c>
      <c r="N18" s="82">
        <v>60</v>
      </c>
      <c r="O18" s="83" t="s">
        <v>14</v>
      </c>
      <c r="P18" s="94">
        <v>567.57050000000004</v>
      </c>
      <c r="Q18" s="91">
        <v>3925</v>
      </c>
      <c r="R18" s="97"/>
      <c r="S18" s="98"/>
      <c r="T18" s="76"/>
      <c r="U18" s="97">
        <v>781.77049999999997</v>
      </c>
      <c r="V18" s="98">
        <v>400</v>
      </c>
      <c r="W18" s="76">
        <v>20</v>
      </c>
      <c r="X18" s="97"/>
      <c r="Y18" s="98"/>
      <c r="Z18" s="77"/>
      <c r="AA18" s="84" t="s">
        <v>137</v>
      </c>
      <c r="AB18" s="30">
        <f t="shared" si="2"/>
        <v>60</v>
      </c>
      <c r="AC18" s="51">
        <f t="shared" si="3"/>
        <v>17546.692000000003</v>
      </c>
      <c r="AD18" s="52">
        <f t="shared" si="4"/>
        <v>10</v>
      </c>
      <c r="AE18" s="52">
        <f t="shared" si="5"/>
        <v>90</v>
      </c>
    </row>
    <row r="19" spans="1:31" s="2" customFormat="1" ht="78.75" customHeight="1" x14ac:dyDescent="0.3">
      <c r="A19" s="34">
        <v>15</v>
      </c>
      <c r="B19" s="72" t="s">
        <v>82</v>
      </c>
      <c r="C19" s="73" t="s">
        <v>83</v>
      </c>
      <c r="D19" s="73" t="s">
        <v>84</v>
      </c>
      <c r="E19" s="73" t="s">
        <v>85</v>
      </c>
      <c r="F19" s="73" t="s">
        <v>86</v>
      </c>
      <c r="G19" s="74">
        <v>100</v>
      </c>
      <c r="H19" s="75" t="s">
        <v>41</v>
      </c>
      <c r="I19" s="72">
        <v>10</v>
      </c>
      <c r="J19" s="79">
        <v>90</v>
      </c>
      <c r="K19" s="80"/>
      <c r="L19" s="7"/>
      <c r="M19" s="81"/>
      <c r="N19" s="82"/>
      <c r="O19" s="83"/>
      <c r="P19" s="94"/>
      <c r="Q19" s="91">
        <v>0</v>
      </c>
      <c r="R19" s="97"/>
      <c r="S19" s="98"/>
      <c r="T19" s="76"/>
      <c r="U19" s="97"/>
      <c r="V19" s="98"/>
      <c r="W19" s="76"/>
      <c r="X19" s="97"/>
      <c r="Y19" s="98"/>
      <c r="Z19" s="77"/>
      <c r="AA19" s="84"/>
      <c r="AB19" s="30">
        <f t="shared" ref="AB19:AB34" si="6">IF(ISBLANK(N19),G19,N19)</f>
        <v>100</v>
      </c>
      <c r="AC19" s="51">
        <f t="shared" ref="AC19:AC34" si="7">24*P19+Q19</f>
        <v>0</v>
      </c>
      <c r="AD19" s="52">
        <f t="shared" ref="AD19:AD34" si="8">I19</f>
        <v>10</v>
      </c>
      <c r="AE19" s="52">
        <f t="shared" ref="AE19:AE34" si="9">J19</f>
        <v>90</v>
      </c>
    </row>
    <row r="20" spans="1:31" s="2" customFormat="1" ht="78.75" customHeight="1" x14ac:dyDescent="0.3">
      <c r="A20" s="34">
        <v>16</v>
      </c>
      <c r="B20" s="108" t="s">
        <v>87</v>
      </c>
      <c r="C20" s="105" t="s">
        <v>88</v>
      </c>
      <c r="D20" s="105" t="s">
        <v>89</v>
      </c>
      <c r="E20" s="105" t="s">
        <v>90</v>
      </c>
      <c r="F20" s="105" t="s">
        <v>86</v>
      </c>
      <c r="G20" s="106">
        <v>100</v>
      </c>
      <c r="H20" s="107" t="s">
        <v>41</v>
      </c>
      <c r="I20" s="108">
        <v>10</v>
      </c>
      <c r="J20" s="109">
        <v>90</v>
      </c>
      <c r="K20" s="85"/>
      <c r="L20" s="7"/>
      <c r="M20" s="100" t="s">
        <v>12</v>
      </c>
      <c r="N20" s="10">
        <v>60</v>
      </c>
      <c r="O20" s="36" t="s">
        <v>14</v>
      </c>
      <c r="P20" s="93">
        <v>781.77049999999997</v>
      </c>
      <c r="Q20" s="90">
        <v>1250</v>
      </c>
      <c r="R20" s="95"/>
      <c r="S20" s="96"/>
      <c r="T20" s="13"/>
      <c r="U20" s="95"/>
      <c r="V20" s="96"/>
      <c r="W20" s="13"/>
      <c r="X20" s="95">
        <v>1967.0104999999999</v>
      </c>
      <c r="Y20" s="96">
        <v>300</v>
      </c>
      <c r="Z20" s="21">
        <v>30</v>
      </c>
      <c r="AA20" s="102" t="s">
        <v>137</v>
      </c>
      <c r="AB20" s="30">
        <f t="shared" si="6"/>
        <v>60</v>
      </c>
      <c r="AC20" s="51">
        <f t="shared" si="7"/>
        <v>20012.491999999998</v>
      </c>
      <c r="AD20" s="52">
        <f t="shared" si="8"/>
        <v>10</v>
      </c>
      <c r="AE20" s="52">
        <f t="shared" si="9"/>
        <v>90</v>
      </c>
    </row>
    <row r="21" spans="1:31" s="2" customFormat="1" ht="78.75" customHeight="1" x14ac:dyDescent="0.3">
      <c r="A21" s="34">
        <v>17</v>
      </c>
      <c r="B21" s="72" t="s">
        <v>91</v>
      </c>
      <c r="C21" s="117" t="s">
        <v>92</v>
      </c>
      <c r="D21" s="73" t="s">
        <v>93</v>
      </c>
      <c r="E21" s="73" t="s">
        <v>56</v>
      </c>
      <c r="F21" s="73" t="s">
        <v>10</v>
      </c>
      <c r="G21" s="74">
        <v>100</v>
      </c>
      <c r="H21" s="75" t="s">
        <v>11</v>
      </c>
      <c r="I21" s="72">
        <v>10</v>
      </c>
      <c r="J21" s="79">
        <v>90</v>
      </c>
      <c r="K21" s="80"/>
      <c r="L21" s="7"/>
      <c r="M21" s="81"/>
      <c r="N21" s="82"/>
      <c r="O21" s="83"/>
      <c r="P21" s="94"/>
      <c r="Q21" s="91">
        <v>0</v>
      </c>
      <c r="R21" s="97"/>
      <c r="S21" s="98"/>
      <c r="T21" s="76"/>
      <c r="U21" s="97"/>
      <c r="V21" s="98"/>
      <c r="W21" s="76"/>
      <c r="X21" s="97"/>
      <c r="Y21" s="98"/>
      <c r="Z21" s="77"/>
      <c r="AA21" s="84"/>
      <c r="AB21" s="30">
        <f t="shared" si="6"/>
        <v>100</v>
      </c>
      <c r="AC21" s="51">
        <f t="shared" si="7"/>
        <v>0</v>
      </c>
      <c r="AD21" s="52">
        <f t="shared" si="8"/>
        <v>10</v>
      </c>
      <c r="AE21" s="52">
        <f t="shared" si="9"/>
        <v>90</v>
      </c>
    </row>
    <row r="22" spans="1:31" s="2" customFormat="1" ht="78.75" customHeight="1" x14ac:dyDescent="0.3">
      <c r="A22" s="34">
        <v>18</v>
      </c>
      <c r="B22" s="108" t="s">
        <v>94</v>
      </c>
      <c r="C22" s="105" t="s">
        <v>95</v>
      </c>
      <c r="D22" s="105" t="s">
        <v>96</v>
      </c>
      <c r="E22" s="105" t="s">
        <v>97</v>
      </c>
      <c r="F22" s="105" t="s">
        <v>10</v>
      </c>
      <c r="G22" s="106">
        <v>100</v>
      </c>
      <c r="H22" s="107" t="s">
        <v>41</v>
      </c>
      <c r="I22" s="108">
        <v>10</v>
      </c>
      <c r="J22" s="109">
        <v>90</v>
      </c>
      <c r="K22" s="104"/>
      <c r="L22" s="7"/>
      <c r="M22" s="100"/>
      <c r="N22" s="10"/>
      <c r="O22" s="36"/>
      <c r="P22" s="93"/>
      <c r="Q22" s="90">
        <v>0</v>
      </c>
      <c r="R22" s="95"/>
      <c r="S22" s="96"/>
      <c r="T22" s="13"/>
      <c r="U22" s="95"/>
      <c r="V22" s="96"/>
      <c r="W22" s="13"/>
      <c r="X22" s="95"/>
      <c r="Y22" s="96"/>
      <c r="Z22" s="21"/>
      <c r="AA22" s="102"/>
      <c r="AB22" s="30">
        <f t="shared" si="6"/>
        <v>100</v>
      </c>
      <c r="AC22" s="51">
        <f t="shared" si="7"/>
        <v>0</v>
      </c>
      <c r="AD22" s="52">
        <f t="shared" si="8"/>
        <v>10</v>
      </c>
      <c r="AE22" s="52">
        <f t="shared" si="9"/>
        <v>90</v>
      </c>
    </row>
    <row r="23" spans="1:31" s="2" customFormat="1" ht="78.75" customHeight="1" x14ac:dyDescent="0.3">
      <c r="A23" s="34">
        <v>19</v>
      </c>
      <c r="B23" s="72" t="s">
        <v>98</v>
      </c>
      <c r="C23" s="73" t="s">
        <v>99</v>
      </c>
      <c r="D23" s="73" t="s">
        <v>100</v>
      </c>
      <c r="E23" s="73" t="s">
        <v>56</v>
      </c>
      <c r="F23" s="73" t="s">
        <v>10</v>
      </c>
      <c r="G23" s="74">
        <v>80</v>
      </c>
      <c r="H23" s="75" t="s">
        <v>11</v>
      </c>
      <c r="I23" s="72">
        <v>20</v>
      </c>
      <c r="J23" s="79">
        <v>80</v>
      </c>
      <c r="K23" s="80"/>
      <c r="L23" s="7"/>
      <c r="M23" s="81"/>
      <c r="N23" s="82"/>
      <c r="O23" s="83"/>
      <c r="P23" s="94"/>
      <c r="Q23" s="91">
        <v>0</v>
      </c>
      <c r="R23" s="97"/>
      <c r="S23" s="98"/>
      <c r="T23" s="76"/>
      <c r="U23" s="97"/>
      <c r="V23" s="98"/>
      <c r="W23" s="76"/>
      <c r="X23" s="97"/>
      <c r="Y23" s="98"/>
      <c r="Z23" s="77"/>
      <c r="AA23" s="84"/>
      <c r="AB23" s="30">
        <f t="shared" si="6"/>
        <v>80</v>
      </c>
      <c r="AC23" s="51">
        <f t="shared" si="7"/>
        <v>0</v>
      </c>
      <c r="AD23" s="52">
        <f t="shared" si="8"/>
        <v>20</v>
      </c>
      <c r="AE23" s="52">
        <f t="shared" si="9"/>
        <v>80</v>
      </c>
    </row>
    <row r="24" spans="1:31" s="2" customFormat="1" ht="78.75" customHeight="1" x14ac:dyDescent="0.3">
      <c r="A24" s="34">
        <v>20</v>
      </c>
      <c r="B24" s="108" t="s">
        <v>101</v>
      </c>
      <c r="C24" s="105" t="s">
        <v>102</v>
      </c>
      <c r="D24" s="105" t="s">
        <v>103</v>
      </c>
      <c r="E24" s="105" t="s">
        <v>56</v>
      </c>
      <c r="F24" s="105" t="s">
        <v>10</v>
      </c>
      <c r="G24" s="106">
        <v>100</v>
      </c>
      <c r="H24" s="107" t="s">
        <v>11</v>
      </c>
      <c r="I24" s="108">
        <v>10</v>
      </c>
      <c r="J24" s="109">
        <v>90</v>
      </c>
      <c r="K24" s="85"/>
      <c r="L24" s="7"/>
      <c r="M24" s="108" t="s">
        <v>12</v>
      </c>
      <c r="N24" s="110">
        <v>60</v>
      </c>
      <c r="O24" s="111" t="s">
        <v>14</v>
      </c>
      <c r="P24" s="112">
        <v>951.70249999999999</v>
      </c>
      <c r="Q24" s="92">
        <v>2475</v>
      </c>
      <c r="R24" s="113"/>
      <c r="S24" s="114"/>
      <c r="T24" s="115"/>
      <c r="U24" s="113">
        <v>2216.9105</v>
      </c>
      <c r="V24" s="114">
        <v>500</v>
      </c>
      <c r="W24" s="115">
        <v>30</v>
      </c>
      <c r="X24" s="113"/>
      <c r="Y24" s="114"/>
      <c r="Z24" s="116"/>
      <c r="AA24" s="109" t="s">
        <v>137</v>
      </c>
      <c r="AB24" s="30">
        <f t="shared" si="6"/>
        <v>60</v>
      </c>
      <c r="AC24" s="51">
        <f t="shared" si="7"/>
        <v>25315.86</v>
      </c>
      <c r="AD24" s="52">
        <f t="shared" si="8"/>
        <v>10</v>
      </c>
      <c r="AE24" s="52">
        <f t="shared" si="9"/>
        <v>90</v>
      </c>
    </row>
    <row r="25" spans="1:31" s="2" customFormat="1" ht="78.75" customHeight="1" x14ac:dyDescent="0.3">
      <c r="A25" s="34">
        <v>21</v>
      </c>
      <c r="B25" s="72" t="s">
        <v>104</v>
      </c>
      <c r="C25" s="73" t="s">
        <v>105</v>
      </c>
      <c r="D25" s="73" t="s">
        <v>106</v>
      </c>
      <c r="E25" s="73" t="s">
        <v>56</v>
      </c>
      <c r="F25" s="73" t="s">
        <v>10</v>
      </c>
      <c r="G25" s="74">
        <v>100</v>
      </c>
      <c r="H25" s="75" t="s">
        <v>11</v>
      </c>
      <c r="I25" s="72">
        <v>10</v>
      </c>
      <c r="J25" s="79">
        <v>90</v>
      </c>
      <c r="K25" s="80"/>
      <c r="L25" s="7"/>
      <c r="M25" s="81" t="s">
        <v>12</v>
      </c>
      <c r="N25" s="82">
        <v>60</v>
      </c>
      <c r="O25" s="83" t="s">
        <v>14</v>
      </c>
      <c r="P25" s="94">
        <v>888.87049999999999</v>
      </c>
      <c r="Q25" s="91">
        <v>1300</v>
      </c>
      <c r="R25" s="97"/>
      <c r="S25" s="98"/>
      <c r="T25" s="76"/>
      <c r="U25" s="97">
        <v>1859.9104999999997</v>
      </c>
      <c r="V25" s="98">
        <v>500</v>
      </c>
      <c r="W25" s="76">
        <v>30</v>
      </c>
      <c r="X25" s="97"/>
      <c r="Y25" s="98"/>
      <c r="Z25" s="77"/>
      <c r="AA25" s="84" t="s">
        <v>137</v>
      </c>
      <c r="AB25" s="30">
        <f t="shared" si="6"/>
        <v>60</v>
      </c>
      <c r="AC25" s="51">
        <f t="shared" si="7"/>
        <v>22632.892</v>
      </c>
      <c r="AD25" s="52">
        <f t="shared" si="8"/>
        <v>10</v>
      </c>
      <c r="AE25" s="52">
        <f t="shared" si="9"/>
        <v>90</v>
      </c>
    </row>
    <row r="26" spans="1:31" s="2" customFormat="1" ht="78.75" customHeight="1" x14ac:dyDescent="0.3">
      <c r="A26" s="34">
        <v>22</v>
      </c>
      <c r="B26" s="108" t="s">
        <v>107</v>
      </c>
      <c r="C26" s="105" t="s">
        <v>108</v>
      </c>
      <c r="D26" s="105" t="s">
        <v>109</v>
      </c>
      <c r="E26" s="105" t="s">
        <v>56</v>
      </c>
      <c r="F26" s="105" t="s">
        <v>10</v>
      </c>
      <c r="G26" s="106">
        <v>100</v>
      </c>
      <c r="H26" s="107" t="s">
        <v>11</v>
      </c>
      <c r="I26" s="108">
        <v>10</v>
      </c>
      <c r="J26" s="109">
        <v>90</v>
      </c>
      <c r="K26" s="85"/>
      <c r="L26" s="7"/>
      <c r="M26" s="108" t="s">
        <v>12</v>
      </c>
      <c r="N26" s="110">
        <v>60</v>
      </c>
      <c r="O26" s="111" t="s">
        <v>14</v>
      </c>
      <c r="P26" s="112">
        <v>888.87049999999999</v>
      </c>
      <c r="Q26" s="92">
        <v>1300</v>
      </c>
      <c r="R26" s="113"/>
      <c r="S26" s="114"/>
      <c r="T26" s="115"/>
      <c r="U26" s="113">
        <v>1859.9104999999997</v>
      </c>
      <c r="V26" s="114">
        <v>500</v>
      </c>
      <c r="W26" s="115">
        <v>30</v>
      </c>
      <c r="X26" s="113"/>
      <c r="Y26" s="114"/>
      <c r="Z26" s="116"/>
      <c r="AA26" s="109" t="s">
        <v>137</v>
      </c>
      <c r="AB26" s="30">
        <f t="shared" si="6"/>
        <v>60</v>
      </c>
      <c r="AC26" s="51">
        <f t="shared" si="7"/>
        <v>22632.892</v>
      </c>
      <c r="AD26" s="52">
        <f t="shared" si="8"/>
        <v>10</v>
      </c>
      <c r="AE26" s="52">
        <f t="shared" si="9"/>
        <v>90</v>
      </c>
    </row>
    <row r="27" spans="1:31" s="2" customFormat="1" ht="78.75" customHeight="1" x14ac:dyDescent="0.3">
      <c r="A27" s="34">
        <v>23</v>
      </c>
      <c r="B27" s="72" t="s">
        <v>110</v>
      </c>
      <c r="C27" s="73" t="s">
        <v>111</v>
      </c>
      <c r="D27" s="73" t="s">
        <v>112</v>
      </c>
      <c r="E27" s="73" t="s">
        <v>56</v>
      </c>
      <c r="F27" s="73" t="s">
        <v>10</v>
      </c>
      <c r="G27" s="74">
        <v>100</v>
      </c>
      <c r="H27" s="75" t="s">
        <v>11</v>
      </c>
      <c r="I27" s="72">
        <v>10</v>
      </c>
      <c r="J27" s="79">
        <v>90</v>
      </c>
      <c r="K27" s="80"/>
      <c r="L27" s="7"/>
      <c r="M27" s="81"/>
      <c r="N27" s="82"/>
      <c r="O27" s="83"/>
      <c r="P27" s="94"/>
      <c r="Q27" s="91">
        <v>0</v>
      </c>
      <c r="R27" s="97"/>
      <c r="S27" s="98"/>
      <c r="T27" s="76"/>
      <c r="U27" s="97"/>
      <c r="V27" s="98"/>
      <c r="W27" s="76"/>
      <c r="X27" s="97"/>
      <c r="Y27" s="98"/>
      <c r="Z27" s="77"/>
      <c r="AA27" s="84"/>
      <c r="AB27" s="30">
        <f t="shared" si="6"/>
        <v>100</v>
      </c>
      <c r="AC27" s="51">
        <f t="shared" si="7"/>
        <v>0</v>
      </c>
      <c r="AD27" s="52">
        <f t="shared" si="8"/>
        <v>10</v>
      </c>
      <c r="AE27" s="52">
        <f t="shared" si="9"/>
        <v>90</v>
      </c>
    </row>
    <row r="28" spans="1:31" s="2" customFormat="1" ht="78.75" customHeight="1" x14ac:dyDescent="0.3">
      <c r="A28" s="34">
        <v>24</v>
      </c>
      <c r="B28" s="108" t="s">
        <v>113</v>
      </c>
      <c r="C28" s="105" t="s">
        <v>114</v>
      </c>
      <c r="D28" s="105" t="s">
        <v>115</v>
      </c>
      <c r="E28" s="105" t="s">
        <v>116</v>
      </c>
      <c r="F28" s="105" t="s">
        <v>86</v>
      </c>
      <c r="G28" s="106">
        <v>120</v>
      </c>
      <c r="H28" s="107" t="s">
        <v>11</v>
      </c>
      <c r="I28" s="108">
        <v>10</v>
      </c>
      <c r="J28" s="109">
        <v>90</v>
      </c>
      <c r="K28" s="104"/>
      <c r="L28" s="7"/>
      <c r="M28" s="100"/>
      <c r="N28" s="10"/>
      <c r="O28" s="36"/>
      <c r="P28" s="93"/>
      <c r="Q28" s="90">
        <v>0</v>
      </c>
      <c r="R28" s="95"/>
      <c r="S28" s="96"/>
      <c r="T28" s="13"/>
      <c r="U28" s="95"/>
      <c r="V28" s="96"/>
      <c r="W28" s="13"/>
      <c r="X28" s="95"/>
      <c r="Y28" s="96"/>
      <c r="Z28" s="21"/>
      <c r="AA28" s="102"/>
      <c r="AB28" s="30">
        <f t="shared" si="6"/>
        <v>120</v>
      </c>
      <c r="AC28" s="51">
        <f t="shared" si="7"/>
        <v>0</v>
      </c>
      <c r="AD28" s="52">
        <f t="shared" si="8"/>
        <v>10</v>
      </c>
      <c r="AE28" s="52">
        <f t="shared" si="9"/>
        <v>90</v>
      </c>
    </row>
    <row r="29" spans="1:31" s="2" customFormat="1" ht="78.75" customHeight="1" x14ac:dyDescent="0.3">
      <c r="A29" s="34">
        <v>25</v>
      </c>
      <c r="B29" s="72" t="s">
        <v>117</v>
      </c>
      <c r="C29" s="73" t="s">
        <v>118</v>
      </c>
      <c r="D29" s="118" t="s">
        <v>119</v>
      </c>
      <c r="E29" s="119" t="s">
        <v>120</v>
      </c>
      <c r="F29" s="73" t="s">
        <v>86</v>
      </c>
      <c r="G29" s="74">
        <v>100</v>
      </c>
      <c r="H29" s="75" t="s">
        <v>41</v>
      </c>
      <c r="I29" s="72">
        <v>10</v>
      </c>
      <c r="J29" s="79">
        <v>90</v>
      </c>
      <c r="K29" s="80"/>
      <c r="L29" s="7"/>
      <c r="M29" s="81" t="s">
        <v>12</v>
      </c>
      <c r="N29" s="82">
        <v>45</v>
      </c>
      <c r="O29" s="83" t="s">
        <v>14</v>
      </c>
      <c r="P29" s="94">
        <v>781.77049999999997</v>
      </c>
      <c r="Q29" s="91">
        <v>1250</v>
      </c>
      <c r="R29" s="97"/>
      <c r="S29" s="98"/>
      <c r="T29" s="76"/>
      <c r="U29" s="97"/>
      <c r="V29" s="98"/>
      <c r="W29" s="76"/>
      <c r="X29" s="97">
        <v>1967.0104999999999</v>
      </c>
      <c r="Y29" s="98">
        <v>300</v>
      </c>
      <c r="Z29" s="77">
        <v>30</v>
      </c>
      <c r="AA29" s="84" t="s">
        <v>137</v>
      </c>
      <c r="AB29" s="30">
        <f t="shared" si="6"/>
        <v>45</v>
      </c>
      <c r="AC29" s="51">
        <f t="shared" si="7"/>
        <v>20012.491999999998</v>
      </c>
      <c r="AD29" s="52">
        <f t="shared" si="8"/>
        <v>10</v>
      </c>
      <c r="AE29" s="52">
        <f t="shared" si="9"/>
        <v>90</v>
      </c>
    </row>
    <row r="30" spans="1:31" s="2" customFormat="1" ht="78.75" customHeight="1" x14ac:dyDescent="0.3">
      <c r="A30" s="34">
        <v>26</v>
      </c>
      <c r="B30" s="108" t="s">
        <v>121</v>
      </c>
      <c r="C30" s="105" t="s">
        <v>122</v>
      </c>
      <c r="D30" s="99" t="s">
        <v>123</v>
      </c>
      <c r="E30" s="120" t="s">
        <v>56</v>
      </c>
      <c r="F30" s="105" t="s">
        <v>10</v>
      </c>
      <c r="G30" s="106">
        <v>100</v>
      </c>
      <c r="H30" s="107" t="s">
        <v>11</v>
      </c>
      <c r="I30" s="121">
        <v>10</v>
      </c>
      <c r="J30" s="109">
        <v>90</v>
      </c>
      <c r="K30" s="104"/>
      <c r="L30" s="7"/>
      <c r="M30" s="100"/>
      <c r="N30" s="10"/>
      <c r="O30" s="36"/>
      <c r="P30" s="93"/>
      <c r="Q30" s="90">
        <v>0</v>
      </c>
      <c r="R30" s="95"/>
      <c r="S30" s="96"/>
      <c r="T30" s="13"/>
      <c r="U30" s="95"/>
      <c r="V30" s="96"/>
      <c r="W30" s="13"/>
      <c r="X30" s="95"/>
      <c r="Y30" s="96"/>
      <c r="Z30" s="21"/>
      <c r="AA30" s="102"/>
      <c r="AB30" s="30">
        <f t="shared" si="6"/>
        <v>100</v>
      </c>
      <c r="AC30" s="51">
        <f t="shared" si="7"/>
        <v>0</v>
      </c>
      <c r="AD30" s="52">
        <f t="shared" si="8"/>
        <v>10</v>
      </c>
      <c r="AE30" s="52">
        <f t="shared" si="9"/>
        <v>90</v>
      </c>
    </row>
    <row r="31" spans="1:31" s="2" customFormat="1" ht="78.75" customHeight="1" x14ac:dyDescent="0.3">
      <c r="A31" s="34">
        <v>27</v>
      </c>
      <c r="B31" s="72" t="s">
        <v>124</v>
      </c>
      <c r="C31" s="73" t="s">
        <v>125</v>
      </c>
      <c r="D31" s="73" t="s">
        <v>126</v>
      </c>
      <c r="E31" s="73" t="s">
        <v>52</v>
      </c>
      <c r="F31" s="73" t="s">
        <v>10</v>
      </c>
      <c r="G31" s="74">
        <v>100</v>
      </c>
      <c r="H31" s="75" t="s">
        <v>11</v>
      </c>
      <c r="I31" s="78">
        <v>10</v>
      </c>
      <c r="J31" s="79">
        <v>90</v>
      </c>
      <c r="K31" s="80"/>
      <c r="L31" s="7"/>
      <c r="M31" s="81" t="s">
        <v>12</v>
      </c>
      <c r="N31" s="82">
        <v>60</v>
      </c>
      <c r="O31" s="83" t="s">
        <v>14</v>
      </c>
      <c r="P31" s="94">
        <v>951.70249999999999</v>
      </c>
      <c r="Q31" s="91">
        <v>2475</v>
      </c>
      <c r="R31" s="97"/>
      <c r="S31" s="98"/>
      <c r="T31" s="76"/>
      <c r="U31" s="97">
        <v>2216.9105</v>
      </c>
      <c r="V31" s="98">
        <v>500</v>
      </c>
      <c r="W31" s="76">
        <v>30</v>
      </c>
      <c r="X31" s="97"/>
      <c r="Y31" s="98"/>
      <c r="Z31" s="77"/>
      <c r="AA31" s="84" t="s">
        <v>137</v>
      </c>
      <c r="AB31" s="30">
        <f t="shared" si="6"/>
        <v>60</v>
      </c>
      <c r="AC31" s="51">
        <f t="shared" si="7"/>
        <v>25315.86</v>
      </c>
      <c r="AD31" s="52">
        <f t="shared" si="8"/>
        <v>10</v>
      </c>
      <c r="AE31" s="52">
        <f t="shared" si="9"/>
        <v>90</v>
      </c>
    </row>
    <row r="32" spans="1:31" s="2" customFormat="1" ht="78.75" customHeight="1" x14ac:dyDescent="0.3">
      <c r="A32" s="34">
        <v>28</v>
      </c>
      <c r="B32" s="108" t="s">
        <v>127</v>
      </c>
      <c r="C32" s="105" t="s">
        <v>128</v>
      </c>
      <c r="D32" s="122" t="s">
        <v>129</v>
      </c>
      <c r="E32" s="105" t="s">
        <v>130</v>
      </c>
      <c r="F32" s="105" t="s">
        <v>86</v>
      </c>
      <c r="G32" s="106">
        <v>100</v>
      </c>
      <c r="H32" s="107" t="s">
        <v>41</v>
      </c>
      <c r="I32" s="121">
        <v>10</v>
      </c>
      <c r="J32" s="109">
        <v>90</v>
      </c>
      <c r="K32" s="104"/>
      <c r="L32" s="7"/>
      <c r="M32" s="100" t="s">
        <v>12</v>
      </c>
      <c r="N32" s="10">
        <v>60</v>
      </c>
      <c r="O32" s="36"/>
      <c r="P32" s="93">
        <v>1679.9824999999998</v>
      </c>
      <c r="Q32" s="90">
        <v>2475</v>
      </c>
      <c r="R32" s="95"/>
      <c r="S32" s="96"/>
      <c r="T32" s="13"/>
      <c r="U32" s="95"/>
      <c r="V32" s="96"/>
      <c r="W32" s="13"/>
      <c r="X32" s="95">
        <v>3402.1504999999997</v>
      </c>
      <c r="Y32" s="96">
        <v>500</v>
      </c>
      <c r="Z32" s="21">
        <v>30</v>
      </c>
      <c r="AA32" s="102" t="s">
        <v>137</v>
      </c>
      <c r="AB32" s="30">
        <f t="shared" si="6"/>
        <v>60</v>
      </c>
      <c r="AC32" s="51">
        <f t="shared" si="7"/>
        <v>42794.579999999994</v>
      </c>
      <c r="AD32" s="52">
        <f t="shared" si="8"/>
        <v>10</v>
      </c>
      <c r="AE32" s="52">
        <f t="shared" si="9"/>
        <v>90</v>
      </c>
    </row>
    <row r="33" spans="1:32" s="2" customFormat="1" ht="78.75" customHeight="1" x14ac:dyDescent="0.3">
      <c r="A33" s="34">
        <v>29</v>
      </c>
      <c r="B33" s="72" t="s">
        <v>131</v>
      </c>
      <c r="C33" s="73" t="s">
        <v>132</v>
      </c>
      <c r="D33" s="73" t="s">
        <v>133</v>
      </c>
      <c r="E33" s="73" t="s">
        <v>134</v>
      </c>
      <c r="F33" s="73" t="s">
        <v>10</v>
      </c>
      <c r="G33" s="74">
        <v>100</v>
      </c>
      <c r="H33" s="75" t="s">
        <v>135</v>
      </c>
      <c r="I33" s="78">
        <v>10</v>
      </c>
      <c r="J33" s="79">
        <v>90</v>
      </c>
      <c r="K33" s="80"/>
      <c r="L33" s="7"/>
      <c r="M33" s="81"/>
      <c r="N33" s="82"/>
      <c r="O33" s="83"/>
      <c r="P33" s="94"/>
      <c r="Q33" s="91"/>
      <c r="R33" s="97"/>
      <c r="S33" s="98"/>
      <c r="T33" s="76"/>
      <c r="U33" s="97"/>
      <c r="V33" s="98"/>
      <c r="W33" s="76"/>
      <c r="X33" s="97"/>
      <c r="Y33" s="98"/>
      <c r="Z33" s="77"/>
      <c r="AA33" s="84"/>
      <c r="AB33" s="30">
        <f t="shared" si="6"/>
        <v>100</v>
      </c>
      <c r="AC33" s="51">
        <f t="shared" si="7"/>
        <v>0</v>
      </c>
      <c r="AD33" s="52">
        <f t="shared" si="8"/>
        <v>10</v>
      </c>
      <c r="AE33" s="52">
        <f t="shared" si="9"/>
        <v>90</v>
      </c>
    </row>
    <row r="34" spans="1:32" s="2" customFormat="1" ht="78.75" customHeight="1" x14ac:dyDescent="0.3">
      <c r="A34" s="34">
        <v>30</v>
      </c>
      <c r="B34" s="108" t="s">
        <v>131</v>
      </c>
      <c r="C34" s="105" t="s">
        <v>132</v>
      </c>
      <c r="D34" s="105" t="s">
        <v>133</v>
      </c>
      <c r="E34" s="105" t="s">
        <v>134</v>
      </c>
      <c r="F34" s="105" t="s">
        <v>10</v>
      </c>
      <c r="G34" s="106">
        <v>100</v>
      </c>
      <c r="H34" s="107" t="s">
        <v>136</v>
      </c>
      <c r="I34" s="121">
        <v>10</v>
      </c>
      <c r="J34" s="109">
        <v>90</v>
      </c>
      <c r="K34" s="104"/>
      <c r="L34" s="7"/>
      <c r="M34" s="100"/>
      <c r="N34" s="10"/>
      <c r="O34" s="36"/>
      <c r="P34" s="93"/>
      <c r="Q34" s="90"/>
      <c r="R34" s="95"/>
      <c r="S34" s="96"/>
      <c r="T34" s="13"/>
      <c r="U34" s="95"/>
      <c r="V34" s="96"/>
      <c r="W34" s="13"/>
      <c r="X34" s="95"/>
      <c r="Y34" s="96"/>
      <c r="Z34" s="21"/>
      <c r="AA34" s="102"/>
      <c r="AB34" s="30">
        <f t="shared" si="6"/>
        <v>100</v>
      </c>
      <c r="AC34" s="51">
        <f t="shared" si="7"/>
        <v>0</v>
      </c>
      <c r="AD34" s="52">
        <f t="shared" si="8"/>
        <v>10</v>
      </c>
      <c r="AE34" s="52">
        <f t="shared" si="9"/>
        <v>90</v>
      </c>
    </row>
    <row r="35" spans="1:32" x14ac:dyDescent="0.3">
      <c r="AB35" s="3"/>
      <c r="AC35" s="3"/>
      <c r="AF35" s="2"/>
    </row>
    <row r="36" spans="1:32" x14ac:dyDescent="0.3">
      <c r="AB36" s="3"/>
      <c r="AC36" s="3"/>
    </row>
    <row r="37" spans="1:32" x14ac:dyDescent="0.3">
      <c r="AB37" s="3"/>
      <c r="AC37" s="3"/>
    </row>
    <row r="38" spans="1:32" x14ac:dyDescent="0.3">
      <c r="AB38" s="3"/>
      <c r="AC38" s="3"/>
    </row>
    <row r="39" spans="1:32" x14ac:dyDescent="0.3">
      <c r="AB39" s="3"/>
      <c r="AC39" s="3"/>
    </row>
    <row r="40" spans="1:32" x14ac:dyDescent="0.3">
      <c r="AB40" s="3"/>
      <c r="AC40" s="3"/>
    </row>
    <row r="41" spans="1:32" x14ac:dyDescent="0.3">
      <c r="AB41" s="3"/>
      <c r="AC41" s="3"/>
    </row>
    <row r="42" spans="1:32" x14ac:dyDescent="0.3">
      <c r="AB42" s="3"/>
      <c r="AC42" s="3"/>
    </row>
    <row r="43" spans="1:32" x14ac:dyDescent="0.3">
      <c r="AB43" s="3"/>
      <c r="AC43" s="3"/>
    </row>
    <row r="44" spans="1:32" x14ac:dyDescent="0.3">
      <c r="AB44" s="3"/>
      <c r="AC44" s="3"/>
    </row>
    <row r="45" spans="1:32" x14ac:dyDescent="0.3">
      <c r="AB45" s="3"/>
      <c r="AC45" s="3"/>
    </row>
    <row r="46" spans="1:32" x14ac:dyDescent="0.3">
      <c r="AB46" s="3"/>
      <c r="AC46" s="3"/>
    </row>
    <row r="47" spans="1:32" x14ac:dyDescent="0.3">
      <c r="AB47" s="3"/>
      <c r="AC47" s="3"/>
    </row>
    <row r="48" spans="1:32"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sheetData>
  <mergeCells count="5">
    <mergeCell ref="A1:K1"/>
    <mergeCell ref="M2:Q3"/>
    <mergeCell ref="R3:Z3"/>
    <mergeCell ref="I3:J3"/>
    <mergeCell ref="AB3:AE3"/>
  </mergeCells>
  <conditionalFormatting sqref="AB5:AB18">
    <cfRule type="expression" dxfId="1" priority="105">
      <formula>N5&gt;G5</formula>
    </cfRule>
    <cfRule type="expression" priority="106">
      <formula>$N$5&gt;$G$5</formula>
    </cfRule>
  </conditionalFormatting>
  <conditionalFormatting sqref="AB19:AB34">
    <cfRule type="expression" dxfId="0" priority="1">
      <formula>N19&gt;G19</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34">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2018-04-17T13:37:09Z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