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el Communications\Documents\Moved to Office 365\CTS\CTS Bid T18\T18-RFQ-045\"/>
    </mc:Choice>
  </mc:AlternateContent>
  <bookViews>
    <workbookView xWindow="0" yWindow="0" windowWidth="19200" windowHeight="6924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E22" i="4" l="1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 l="1"/>
  <c r="AE15" i="4"/>
  <c r="AD16" i="4"/>
  <c r="AD15" i="4"/>
  <c r="AC16" i="4"/>
  <c r="AC15" i="4"/>
  <c r="AB16" i="4"/>
  <c r="AB15" i="4"/>
  <c r="AB11" i="4" l="1"/>
  <c r="AC11" i="4"/>
  <c r="AD11" i="4"/>
  <c r="AE11" i="4"/>
  <c r="AE8" i="4" l="1"/>
  <c r="AD8" i="4"/>
  <c r="AC8" i="4"/>
  <c r="AB8" i="4"/>
  <c r="AE7" i="4"/>
  <c r="AD7" i="4"/>
  <c r="AC7" i="4"/>
  <c r="AB7" i="4"/>
  <c r="AE6" i="4"/>
  <c r="AD6" i="4"/>
  <c r="AC6" i="4"/>
  <c r="AB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E9" i="4"/>
  <c r="AD9" i="4"/>
  <c r="AC9" i="4"/>
  <c r="AB9" i="4"/>
  <c r="AB5" i="4" l="1"/>
  <c r="AC5" i="4"/>
  <c r="AD5" i="4"/>
  <c r="AE5" i="4"/>
</calcChain>
</file>

<file path=xl/sharedStrings.xml><?xml version="1.0" encoding="utf-8"?>
<sst xmlns="http://schemas.openxmlformats.org/spreadsheetml/2006/main" count="174" uniqueCount="112">
  <si>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</si>
  <si>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</si>
  <si>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</si>
  <si>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</si>
  <si>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</si>
  <si>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</si>
  <si>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</si>
  <si>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</si>
  <si>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</si>
  <si>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</si>
  <si>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</si>
  <si>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</si>
  <si>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</si>
  <si>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</si>
  <si>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</si>
  <si>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</si>
  <si>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</si>
  <si>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</si>
  <si>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</si>
  <si>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</si>
  <si>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</si>
  <si>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</si>
  <si>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</si>
  <si>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</si>
  <si>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</si>
  <si>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</si>
  <si>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</si>
  <si>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</si>
  <si>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</si>
  <si>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</si>
  <si>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</si>
  <si>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</si>
  <si>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</si>
  <si>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</si>
  <si>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</si>
  <si>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</si>
  <si>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</si>
  <si>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</si>
  <si>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</si>
  <si>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</si>
  <si>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</si>
  <si>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DOLC1733</t>
  </si>
  <si>
    <t>Renton Licensing, Inc.
329 Williams Ave S
Renton, WA 98057-2749</t>
  </si>
  <si>
    <t>Install per attached site map</t>
  </si>
  <si>
    <t>DOLC0906</t>
  </si>
  <si>
    <t>DOLC3729</t>
  </si>
  <si>
    <t>DOLC3308</t>
  </si>
  <si>
    <t>DOLC1812</t>
  </si>
  <si>
    <t>DOLC2505</t>
  </si>
  <si>
    <t>Pacific County Auto Licensing
7013 Sandridge Rd 
Long Beach, WA 98631-4703</t>
  </si>
  <si>
    <t>DVAMEDLK</t>
  </si>
  <si>
    <t>James Chapin
360-584-5685
JamesCh@dva.wa.gov</t>
  </si>
  <si>
    <t>100M</t>
  </si>
  <si>
    <t>Demarc point needs to be in the IT Room (highlight in pink on attached site map) near the Juniper switch rack.</t>
  </si>
  <si>
    <t>DFWREG5</t>
  </si>
  <si>
    <t>Brandon Seibel
360-902-2310
brandon.seibel@dfw.wa.gov</t>
  </si>
  <si>
    <t>1000M (1G)</t>
  </si>
  <si>
    <t>DOCCEN1</t>
  </si>
  <si>
    <t>Russ Snelson
360-407-5782
rlsnelson@doc1.wa.gov</t>
  </si>
  <si>
    <t>Basement MDF per attached site map</t>
  </si>
  <si>
    <t>East Wenatchee Licensing
105 Eastmont Ave
East Wenatchee, WA 98802-5303</t>
  </si>
  <si>
    <t>Whatcom County Auditor
311 Grand Ave, Ste 103
Bellingham, WA 98225-4038</t>
  </si>
  <si>
    <t>20311 Old Highway 9 SW                                            Centralia, WA 98531-9620</t>
  </si>
  <si>
    <t>21702 W Espanola Rd                                                  Medical Lake, WA 99022-6005</t>
  </si>
  <si>
    <t>5525 S 11th St                                                              Ridgefield, WA 98642-4805</t>
  </si>
  <si>
    <t>Bainbridge Island Chamber of Commerce 
395 Winslow Way NE 
Bainbridge Island, WA 98110-2423</t>
  </si>
  <si>
    <t>Lakeside Licensing
5919 Highway 291, Unit 1
Nine Mile Falls, WA 99026-9007</t>
  </si>
  <si>
    <t>Carolyn or Laurie                             509-884-1551</t>
  </si>
  <si>
    <t>Sarah                                                     360-756-9821</t>
  </si>
  <si>
    <t>Carolyn Cordell or                           Shannon Devos                                                     425-228-5640</t>
  </si>
  <si>
    <t>Sean Thomas                                    509-598-8072</t>
  </si>
  <si>
    <t>Kris or Viki                                            206-842-3700</t>
  </si>
  <si>
    <t>Jessica                                                 360-642-9312</t>
  </si>
  <si>
    <t>Evaluation  Model for Solication Number T18-RFQ-045</t>
  </si>
  <si>
    <t>LNIKEN</t>
  </si>
  <si>
    <t>4310 W 24th Ave                                                                    Kennewick, WA 99338-1992</t>
  </si>
  <si>
    <t>Jerry Swenson                                   360-902-5993                                  SWEJ235@LNI.WA.GOV</t>
  </si>
  <si>
    <t>LAN Room, Bldg 4310</t>
  </si>
  <si>
    <t>NO</t>
  </si>
  <si>
    <t>DOCVAN2</t>
  </si>
  <si>
    <t>9105 NE Highway 99, Ste B                                                             Vancouver, WA 98665-8974</t>
  </si>
  <si>
    <t>Mark Mosebach
360-449-7658
memosebach@doc1.wa.gov</t>
  </si>
  <si>
    <t>IT Room (131) per attached site map</t>
  </si>
  <si>
    <t>CNTY2801/ PE-FHR2801</t>
  </si>
  <si>
    <t>350 Court St, Rm 127
Friday Harbor, WA 98250-7901</t>
  </si>
  <si>
    <t>Tony Harrell                                            360-370-7405
tonyh@sanjuanco.com</t>
  </si>
  <si>
    <t>Terminate within 10 feet of the State router per LCON</t>
  </si>
  <si>
    <t xml:space="preserve">For diversity and backup availability, the solution for this request must be Wireline Ethernet (Copper or Fiber) only, and must be on a network separate from StarTouch.  This is will be the primary circuit for this site, which has an existing backup circuit provided by a Fixed Wireless solution from StarTouch.  </t>
  </si>
  <si>
    <t>DSHS6102</t>
  </si>
  <si>
    <t>201 NE 73rd St                                                                         Vancouver, WA 98665-8345</t>
  </si>
  <si>
    <t>Nik Thanasouk                                         360-735-5722                    thanan@dshs.wa.gov                                Site contact:                                                       David Kelly                                                  360-735-5779</t>
  </si>
  <si>
    <t>LAN Room, Bldg 201                                        Demarc to be located no further than 10 feet of DSHS Router.</t>
  </si>
  <si>
    <t>DSHS4023</t>
  </si>
  <si>
    <t>18000 International Blvd, Ste 1000                                SeaTac, WA 98188-4251</t>
  </si>
  <si>
    <t>Jeff Hebb                                                         253-256-0163                                        (cell) 253-302-9159                                       Site contact:                                                     David Walsworth                                     206-444-3804                                   Building Owner/Property Mngmt:  Urban Renaissance Group                  206-381-3344                   info@urbanrengroup.com</t>
  </si>
  <si>
    <t>LAN Room, Suite 1000, Bldg 18000                         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</si>
  <si>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 </t>
  </si>
  <si>
    <t>DSHS1077/PE-MSL1301</t>
  </si>
  <si>
    <t>1651 S Pilgrim St                                                                              Moses Lake, WA 98837-4640</t>
  </si>
  <si>
    <t>Tabitha Peters                                             509-961-7054                                            Site Contact:                                        Jennifer Roybal                                          509-764-5759                                        Building owner/Property Mngmt:            Camron Mckinley                                          360-435-8625    camron@vinestreetgroup.com</t>
  </si>
  <si>
    <t>LAN Room, Bldg 1651                         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</si>
  <si>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</si>
  <si>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DSHS4016</t>
  </si>
  <si>
    <t>1737 Airport Way S                                                                        Holgate Bldg, Ste 100                                                             Seattle, WA 98134-1636</t>
  </si>
  <si>
    <t>Brian Vo                                                            206-341-7619 or                                        David Riojas                                                     206-930-9445                           Building owner/Property Mngmt:  Kendra Gonzalez                                         253-398-9026 or  206-792-6318    kendra.gonzalez@cbre.com</t>
  </si>
  <si>
    <t>LAN Room, Holgate Bldg, Suite 100           Demarc to be located no further than 10 feet of DSHS Router.</t>
  </si>
  <si>
    <t>DSHS3001</t>
  </si>
  <si>
    <t>20311 52nd Ave W                                                                         Creekside Bldg                                                          Lynnwood, WA 98036-3900</t>
  </si>
  <si>
    <t xml:space="preserve">Talat Hussain                                              425-870-9083 or                                         Marc Morrison                                          425-231-2118                                         Bldg Contact:                                       Karen Kelly                                                       425-977-6444                                          Building owner/Property Mngmt: MR Creekside &amp; FRH Lynnwood LLC                                                             Troy Bafaro 425-422-2499 troybafaro@gmail.com </t>
  </si>
  <si>
    <t xml:space="preserve">LAN Room, Creekside Bldg, per to attached floor map                                      Demarc to be located no further than 10 feet of DSHS Router.                       </t>
  </si>
  <si>
    <t>No</t>
  </si>
  <si>
    <t>Check - Noel has read, understands and will apply.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</si>
</sst>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8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206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0" xfId="0" applyFont="1" applyFill="1" applyAlignment="1">
      <alignment wrapText="1"/>
    </xf>
    <xf numFmtId="0" fontId="27" fillId="0" borderId="15" xfId="0" applyFont="1" applyFill="1" applyBorder="1" applyAlignment="1">
      <alignment wrapText="1"/>
    </xf>
    <xf numFmtId="0" fontId="27" fillId="0" borderId="2" xfId="0" applyFont="1" applyFill="1" applyBorder="1" applyAlignment="1">
      <alignment wrapText="1"/>
    </xf>
    <xf numFmtId="0" fontId="27" fillId="0" borderId="2" xfId="0" applyFont="1" applyFill="1" applyBorder="1" applyAlignment="1">
      <alignment horizontal="center" wrapText="1"/>
    </xf>
    <xf numFmtId="0" fontId="27" fillId="0" borderId="9" xfId="0" applyFont="1" applyFill="1" applyBorder="1" applyAlignment="1">
      <alignment wrapText="1"/>
    </xf>
    <xf numFmtId="0" fontId="27" fillId="0" borderId="16" xfId="0" applyFont="1" applyFill="1" applyBorder="1" applyAlignment="1">
      <alignment wrapText="1"/>
    </xf>
    <xf numFmtId="0" fontId="27" fillId="0" borderId="28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0" borderId="15" xfId="0" applyFont="1" applyBorder="1" applyAlignment="1">
      <alignment wrapText="1"/>
    </xf>
    <xf numFmtId="0" fontId="27" fillId="0" borderId="2" xfId="2" applyNumberFormat="1" applyFont="1" applyBorder="1" applyAlignment="1">
      <alignment horizontal="center" wrapText="1"/>
    </xf>
    <xf numFmtId="0" fontId="27" fillId="0" borderId="9" xfId="2" applyNumberFormat="1" applyFont="1" applyBorder="1" applyAlignment="1">
      <alignment horizontal="center" wrapText="1"/>
    </xf>
    <xf numFmtId="7" fontId="27" fillId="0" borderId="9" xfId="1" applyNumberFormat="1" applyFont="1" applyBorder="1" applyAlignment="1">
      <alignment wrapText="1"/>
    </xf>
    <xf numFmtId="7" fontId="27" fillId="0" borderId="3" xfId="1" applyNumberFormat="1" applyFont="1" applyBorder="1" applyAlignment="1">
      <alignment wrapText="1"/>
    </xf>
    <xf numFmtId="7" fontId="27" fillId="0" borderId="1" xfId="1" applyNumberFormat="1" applyFont="1" applyBorder="1" applyAlignment="1">
      <alignment wrapText="1"/>
    </xf>
    <xf numFmtId="7" fontId="27" fillId="0" borderId="2" xfId="1" applyNumberFormat="1" applyFont="1" applyBorder="1" applyAlignment="1">
      <alignment wrapText="1"/>
    </xf>
    <xf numFmtId="0" fontId="27" fillId="0" borderId="3" xfId="0" applyFont="1" applyBorder="1" applyAlignment="1">
      <alignment horizontal="center" wrapText="1"/>
    </xf>
    <xf numFmtId="0" fontId="27" fillId="0" borderId="16" xfId="0" applyFont="1" applyBorder="1" applyAlignment="1">
      <alignment horizontal="center" wrapText="1"/>
    </xf>
    <xf numFmtId="0" fontId="27" fillId="0" borderId="16" xfId="0" applyFont="1" applyBorder="1" applyAlignment="1">
      <alignment wrapText="1"/>
    </xf>
    <xf numFmtId="0" fontId="27" fillId="4" borderId="21" xfId="0" applyFont="1" applyFill="1" applyBorder="1" applyAlignment="1">
      <alignment wrapText="1"/>
    </xf>
    <xf numFmtId="164" fontId="27" fillId="4" borderId="21" xfId="0" applyNumberFormat="1" applyFont="1" applyFill="1" applyBorder="1" applyAlignment="1">
      <alignment wrapText="1"/>
    </xf>
    <xf numFmtId="0" fontId="27" fillId="4" borderId="21" xfId="0" applyNumberFormat="1" applyFont="1" applyFill="1" applyBorder="1" applyAlignment="1">
      <alignment wrapText="1"/>
    </xf>
    <xf numFmtId="0" fontId="27" fillId="4" borderId="15" xfId="0" applyFont="1" applyFill="1" applyBorder="1" applyAlignment="1">
      <alignment wrapText="1"/>
    </xf>
    <xf numFmtId="0" fontId="27" fillId="4" borderId="2" xfId="0" applyFont="1" applyFill="1" applyBorder="1" applyAlignment="1">
      <alignment wrapText="1"/>
    </xf>
    <xf numFmtId="0" fontId="27" fillId="4" borderId="2" xfId="0" applyFont="1" applyFill="1" applyBorder="1" applyAlignment="1">
      <alignment horizontal="center" wrapText="1"/>
    </xf>
    <xf numFmtId="0" fontId="27" fillId="4" borderId="9" xfId="0" applyFont="1" applyFill="1" applyBorder="1" applyAlignment="1">
      <alignment wrapText="1"/>
    </xf>
    <xf numFmtId="0" fontId="27" fillId="4" borderId="16" xfId="0" applyFont="1" applyFill="1" applyBorder="1" applyAlignment="1">
      <alignment wrapText="1"/>
    </xf>
    <xf numFmtId="0" fontId="27" fillId="4" borderId="28" xfId="0" applyFont="1" applyFill="1" applyBorder="1" applyAlignment="1">
      <alignment wrapText="1"/>
    </xf>
    <xf numFmtId="0" fontId="27" fillId="3" borderId="15" xfId="0" applyFont="1" applyFill="1" applyBorder="1" applyAlignment="1">
      <alignment wrapText="1"/>
    </xf>
    <xf numFmtId="0" fontId="27" fillId="3" borderId="2" xfId="2" applyNumberFormat="1" applyFont="1" applyFill="1" applyBorder="1" applyAlignment="1">
      <alignment horizontal="center" wrapText="1"/>
    </xf>
    <xf numFmtId="0" fontId="27" fillId="3" borderId="9" xfId="2" applyNumberFormat="1" applyFont="1" applyFill="1" applyBorder="1" applyAlignment="1">
      <alignment horizontal="center" wrapText="1"/>
    </xf>
    <xf numFmtId="7" fontId="27" fillId="3" borderId="9" xfId="1" applyNumberFormat="1" applyFont="1" applyFill="1" applyBorder="1" applyAlignment="1">
      <alignment wrapText="1"/>
    </xf>
    <xf numFmtId="7" fontId="27" fillId="3" borderId="3" xfId="1" applyNumberFormat="1" applyFont="1" applyFill="1" applyBorder="1" applyAlignment="1">
      <alignment wrapText="1"/>
    </xf>
    <xf numFmtId="7" fontId="27" fillId="3" borderId="1" xfId="1" applyNumberFormat="1" applyFont="1" applyFill="1" applyBorder="1" applyAlignment="1">
      <alignment wrapText="1"/>
    </xf>
    <xf numFmtId="7" fontId="27" fillId="3" borderId="2" xfId="1" applyNumberFormat="1" applyFont="1" applyFill="1" applyBorder="1" applyAlignment="1">
      <alignment wrapText="1"/>
    </xf>
    <xf numFmtId="0" fontId="27" fillId="3" borderId="3" xfId="0" applyFont="1" applyFill="1" applyBorder="1" applyAlignment="1">
      <alignment horizontal="center" wrapText="1"/>
    </xf>
    <xf numFmtId="0" fontId="27" fillId="3" borderId="16" xfId="0" applyFont="1" applyFill="1" applyBorder="1" applyAlignment="1">
      <alignment horizontal="center" wrapText="1"/>
    </xf>
    <xf numFmtId="0" fontId="27" fillId="3" borderId="16" xfId="0" applyFont="1" applyFill="1" applyBorder="1" applyAlignment="1">
      <alignment wrapText="1"/>
    </xf>
    <xf numFmtId="0" fontId="27" fillId="0" borderId="2" xfId="0" applyFont="1" applyBorder="1" applyAlignment="1">
      <alignment wrapText="1"/>
    </xf>
    <xf numFmtId="0" fontId="27" fillId="0" borderId="2" xfId="0" applyFont="1" applyBorder="1" applyAlignment="1">
      <alignment horizontal="center" wrapText="1"/>
    </xf>
    <xf numFmtId="0" fontId="27" fillId="0" borderId="9" xfId="0" applyFont="1" applyBorder="1" applyAlignment="1">
      <alignment wrapText="1"/>
    </xf>
    <xf numFmtId="0" fontId="27" fillId="0" borderId="28" xfId="0" applyFont="1" applyBorder="1" applyAlignment="1">
      <alignment wrapText="1"/>
    </xf>
    <xf numFmtId="0" fontId="27" fillId="4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L1" zoomScale="60" zoomScaleNormal="60" workbookViewId="0">
      <selection activeCell="AA7" sqref="AA7"/>
    </sheetView>
  </sheetViews>
  <sheetFormatPr defaultColWidth="8.77734375" defaultRowHeight="14.4" x14ac:dyDescent="0.3"/>
  <cols>
    <col min="1" max="1" width="3.77734375" style="3" customWidth="1"/>
    <col min="2" max="2" width="16.21875" style="2" customWidth="1"/>
    <col min="3" max="3" width="48.21875" style="2" customWidth="1"/>
    <col min="4" max="4" width="32.5546875" style="2" customWidth="1"/>
    <col min="5" max="5" width="38.77734375" style="1" customWidth="1"/>
    <col min="6" max="6" width="10.21875" style="1" customWidth="1"/>
    <col min="7" max="7" width="12.21875" style="13" customWidth="1"/>
    <col min="8" max="8" width="13.21875" style="1" customWidth="1"/>
    <col min="9" max="10" width="11.44140625" style="1" customWidth="1"/>
    <col min="11" max="11" width="37.21875" style="1" customWidth="1"/>
    <col min="12" max="12" width="3.77734375" style="3" customWidth="1"/>
    <col min="13" max="13" width="15.44140625" style="1" customWidth="1"/>
    <col min="14" max="15" width="21" style="10" customWidth="1"/>
    <col min="16" max="17" width="12.21875" style="12" customWidth="1"/>
    <col min="18" max="19" width="13" style="12" customWidth="1"/>
    <col min="20" max="20" width="16.21875" style="13" customWidth="1"/>
    <col min="21" max="22" width="13" style="12" customWidth="1"/>
    <col min="23" max="23" width="16.21875" style="13" customWidth="1"/>
    <col min="24" max="25" width="13" style="12" customWidth="1"/>
    <col min="26" max="26" width="16.21875" style="13" customWidth="1"/>
    <col min="27" max="27" width="37.21875" style="1" customWidth="1"/>
    <col min="28" max="28" width="9.44140625" style="42" customWidth="1"/>
    <col min="29" max="29" width="11.77734375" style="42" customWidth="1"/>
    <col min="30" max="30" width="9.44140625" style="1" customWidth="1"/>
    <col min="31" max="16384" width="8.77734375" style="1"/>
  </cols>
  <sheetData>
    <row r="1" spans="1:31" ht="52.95" customHeight="1" thickBot="1" x14ac:dyDescent="0.55000000000000004">
      <c r="A1" s="195" t="s">
        <v>73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AA1" s="13"/>
      <c r="AB1" s="43"/>
      <c r="AC1" s="43"/>
    </row>
    <row r="2" spans="1:31" ht="52.95" customHeight="1" thickBot="1" x14ac:dyDescent="0.55000000000000004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96" t="s">
        <v>2</v>
      </c>
      <c r="N2" s="197"/>
      <c r="O2" s="197"/>
      <c r="P2" s="197"/>
      <c r="Q2" s="197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5" customHeight="1" thickBot="1" x14ac:dyDescent="0.55000000000000004">
      <c r="A3" s="34"/>
      <c r="B3" s="48"/>
      <c r="C3" s="49"/>
      <c r="D3" s="49"/>
      <c r="E3" s="49"/>
      <c r="F3" s="49"/>
      <c r="G3" s="49"/>
      <c r="H3" s="49"/>
      <c r="I3" s="203" t="s">
        <v>20</v>
      </c>
      <c r="J3" s="204"/>
      <c r="K3" s="50"/>
      <c r="L3" s="6"/>
      <c r="M3" s="198"/>
      <c r="N3" s="199"/>
      <c r="O3" s="199"/>
      <c r="P3" s="199"/>
      <c r="Q3" s="199"/>
      <c r="R3" s="200" t="s">
        <v>30</v>
      </c>
      <c r="S3" s="201"/>
      <c r="T3" s="201"/>
      <c r="U3" s="201"/>
      <c r="V3" s="201"/>
      <c r="W3" s="201"/>
      <c r="X3" s="201"/>
      <c r="Y3" s="201"/>
      <c r="Z3" s="202"/>
      <c r="AA3" s="40"/>
      <c r="AB3" s="205" t="s">
        <v>26</v>
      </c>
      <c r="AC3" s="205"/>
      <c r="AD3" s="205"/>
      <c r="AE3" s="205"/>
    </row>
    <row r="4" spans="1:31" s="15" customFormat="1" ht="78.599999999999994" thickBot="1" x14ac:dyDescent="0.35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29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75" customHeight="1" x14ac:dyDescent="0.3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8" si="1">I5</f>
        <v>10</v>
      </c>
      <c r="AE5" s="76">
        <f t="shared" si="1"/>
        <v>90</v>
      </c>
    </row>
    <row r="6" spans="1:31" s="2" customFormat="1" ht="78.75" customHeight="1" x14ac:dyDescent="0.3">
      <c r="A6" s="36">
        <v>2</v>
      </c>
      <c r="B6" s="144" t="s">
        <v>41</v>
      </c>
      <c r="C6" s="141" t="s">
        <v>42</v>
      </c>
      <c r="D6" s="135" t="s">
        <v>69</v>
      </c>
      <c r="E6" s="141" t="s">
        <v>43</v>
      </c>
      <c r="F6" s="141" t="s">
        <v>10</v>
      </c>
      <c r="G6" s="142">
        <v>100</v>
      </c>
      <c r="H6" s="143" t="s">
        <v>11</v>
      </c>
      <c r="I6" s="144">
        <v>10</v>
      </c>
      <c r="J6" s="145">
        <v>90</v>
      </c>
      <c r="K6" s="90"/>
      <c r="L6" s="7"/>
      <c r="M6" s="136" t="s">
        <v>110</v>
      </c>
      <c r="N6" s="11"/>
      <c r="O6" s="38"/>
      <c r="P6" s="123"/>
      <c r="Q6" s="120">
        <v>0</v>
      </c>
      <c r="R6" s="127"/>
      <c r="S6" s="128"/>
      <c r="T6" s="14"/>
      <c r="U6" s="127"/>
      <c r="V6" s="128"/>
      <c r="W6" s="14"/>
      <c r="X6" s="127"/>
      <c r="Y6" s="128"/>
      <c r="Z6" s="22"/>
      <c r="AA6" s="138"/>
      <c r="AB6" s="32">
        <f t="shared" ref="AB6:AB8" si="2">IF(ISBLANK(N6),G6,N6)</f>
        <v>100</v>
      </c>
      <c r="AC6" s="56">
        <f t="shared" ref="AC6:AC8" si="3">24*P6+Q6</f>
        <v>0</v>
      </c>
      <c r="AD6" s="57">
        <f t="shared" si="1"/>
        <v>10</v>
      </c>
      <c r="AE6" s="57">
        <f t="shared" si="1"/>
        <v>90</v>
      </c>
    </row>
    <row r="7" spans="1:31" s="2" customFormat="1" ht="78.75" customHeight="1" x14ac:dyDescent="0.3">
      <c r="A7" s="36">
        <v>3</v>
      </c>
      <c r="B7" s="77" t="s">
        <v>44</v>
      </c>
      <c r="C7" s="78" t="s">
        <v>60</v>
      </c>
      <c r="D7" s="78" t="s">
        <v>67</v>
      </c>
      <c r="E7" s="78" t="s">
        <v>43</v>
      </c>
      <c r="F7" s="78" t="s">
        <v>10</v>
      </c>
      <c r="G7" s="79">
        <v>100</v>
      </c>
      <c r="H7" s="80" t="s">
        <v>11</v>
      </c>
      <c r="I7" s="77">
        <v>10</v>
      </c>
      <c r="J7" s="84">
        <v>90</v>
      </c>
      <c r="K7" s="85"/>
      <c r="L7" s="7"/>
      <c r="M7" s="86" t="s">
        <v>12</v>
      </c>
      <c r="N7" s="87">
        <v>60</v>
      </c>
      <c r="O7" s="88" t="s">
        <v>14</v>
      </c>
      <c r="P7" s="124">
        <v>318</v>
      </c>
      <c r="Q7" s="121">
        <v>0</v>
      </c>
      <c r="R7" s="129">
        <v>348</v>
      </c>
      <c r="S7" s="130">
        <v>60</v>
      </c>
      <c r="T7" s="81">
        <v>60</v>
      </c>
      <c r="U7" s="129">
        <v>543</v>
      </c>
      <c r="V7" s="130">
        <v>0</v>
      </c>
      <c r="W7" s="81">
        <v>60</v>
      </c>
      <c r="X7" s="129">
        <v>1300</v>
      </c>
      <c r="Y7" s="130">
        <v>0</v>
      </c>
      <c r="Z7" s="82">
        <v>45</v>
      </c>
      <c r="AA7" s="89" t="s">
        <v>111</v>
      </c>
      <c r="AB7" s="32">
        <f t="shared" si="2"/>
        <v>60</v>
      </c>
      <c r="AC7" s="56">
        <f t="shared" si="3"/>
        <v>7632</v>
      </c>
      <c r="AD7" s="57">
        <f t="shared" si="1"/>
        <v>10</v>
      </c>
      <c r="AE7" s="57">
        <f t="shared" si="1"/>
        <v>90</v>
      </c>
    </row>
    <row r="8" spans="1:31" s="2" customFormat="1" ht="65.55" customHeight="1" x14ac:dyDescent="0.3">
      <c r="A8" s="36">
        <v>4</v>
      </c>
      <c r="B8" s="144" t="s">
        <v>45</v>
      </c>
      <c r="C8" s="141" t="s">
        <v>61</v>
      </c>
      <c r="D8" s="141" t="s">
        <v>68</v>
      </c>
      <c r="E8" s="141" t="s">
        <v>43</v>
      </c>
      <c r="F8" s="141" t="s">
        <v>10</v>
      </c>
      <c r="G8" s="142">
        <v>100</v>
      </c>
      <c r="H8" s="143" t="s">
        <v>11</v>
      </c>
      <c r="I8" s="144">
        <v>10</v>
      </c>
      <c r="J8" s="145">
        <v>90</v>
      </c>
      <c r="K8" s="90"/>
      <c r="L8" s="7"/>
      <c r="M8" s="136" t="s">
        <v>110</v>
      </c>
      <c r="N8" s="11"/>
      <c r="O8" s="38"/>
      <c r="P8" s="123"/>
      <c r="Q8" s="120">
        <v>0</v>
      </c>
      <c r="R8" s="127"/>
      <c r="S8" s="128"/>
      <c r="T8" s="14"/>
      <c r="U8" s="127"/>
      <c r="V8" s="128"/>
      <c r="W8" s="14"/>
      <c r="X8" s="127"/>
      <c r="Y8" s="128"/>
      <c r="Z8" s="22"/>
      <c r="AA8" s="138"/>
      <c r="AB8" s="32">
        <f t="shared" si="2"/>
        <v>100</v>
      </c>
      <c r="AC8" s="56">
        <f t="shared" si="3"/>
        <v>0</v>
      </c>
      <c r="AD8" s="57">
        <f t="shared" si="1"/>
        <v>10</v>
      </c>
      <c r="AE8" s="57">
        <f t="shared" si="1"/>
        <v>90</v>
      </c>
    </row>
    <row r="9" spans="1:31" s="2" customFormat="1" ht="78.75" customHeight="1" x14ac:dyDescent="0.3">
      <c r="A9" s="36">
        <v>5</v>
      </c>
      <c r="B9" s="77" t="s">
        <v>46</v>
      </c>
      <c r="C9" s="78" t="s">
        <v>66</v>
      </c>
      <c r="D9" s="78" t="s">
        <v>70</v>
      </c>
      <c r="E9" s="78" t="s">
        <v>43</v>
      </c>
      <c r="F9" s="78" t="s">
        <v>10</v>
      </c>
      <c r="G9" s="79">
        <v>100</v>
      </c>
      <c r="H9" s="80" t="s">
        <v>11</v>
      </c>
      <c r="I9" s="77">
        <v>10</v>
      </c>
      <c r="J9" s="84">
        <v>90</v>
      </c>
      <c r="K9" s="85"/>
      <c r="L9" s="7"/>
      <c r="M9" s="86" t="s">
        <v>110</v>
      </c>
      <c r="N9" s="87"/>
      <c r="O9" s="88"/>
      <c r="P9" s="124"/>
      <c r="Q9" s="121">
        <v>0</v>
      </c>
      <c r="R9" s="129"/>
      <c r="S9" s="130"/>
      <c r="T9" s="81"/>
      <c r="U9" s="129"/>
      <c r="V9" s="130"/>
      <c r="W9" s="81"/>
      <c r="X9" s="129"/>
      <c r="Y9" s="130"/>
      <c r="Z9" s="82"/>
      <c r="AA9" s="89"/>
      <c r="AB9" s="32">
        <f t="shared" ref="AB9:AB30" si="4">IF(ISBLANK(N9),G9,N9)</f>
        <v>100</v>
      </c>
      <c r="AC9" s="56">
        <f t="shared" ref="AC9:AC30" si="5">24*P9+Q9</f>
        <v>0</v>
      </c>
      <c r="AD9" s="57">
        <f t="shared" ref="AD9:AE30" si="6">I9</f>
        <v>10</v>
      </c>
      <c r="AE9" s="57">
        <f t="shared" ref="AE9:AE30" si="7">J9</f>
        <v>90</v>
      </c>
    </row>
    <row r="10" spans="1:31" s="2" customFormat="1" ht="78.75" customHeight="1" x14ac:dyDescent="0.3">
      <c r="A10" s="36">
        <v>6</v>
      </c>
      <c r="B10" s="136" t="s">
        <v>47</v>
      </c>
      <c r="C10" s="135" t="s">
        <v>65</v>
      </c>
      <c r="D10" s="135" t="s">
        <v>71</v>
      </c>
      <c r="E10" s="135" t="s">
        <v>43</v>
      </c>
      <c r="F10" s="135" t="s">
        <v>10</v>
      </c>
      <c r="G10" s="137">
        <v>100</v>
      </c>
      <c r="H10" s="139" t="s">
        <v>11</v>
      </c>
      <c r="I10" s="136">
        <v>10</v>
      </c>
      <c r="J10" s="138">
        <v>90</v>
      </c>
      <c r="K10" s="140"/>
      <c r="L10" s="7"/>
      <c r="M10" s="21" t="s">
        <v>110</v>
      </c>
      <c r="N10" s="11"/>
      <c r="O10" s="38"/>
      <c r="P10" s="123"/>
      <c r="Q10" s="120">
        <v>0</v>
      </c>
      <c r="R10" s="127"/>
      <c r="S10" s="128"/>
      <c r="T10" s="14"/>
      <c r="U10" s="127"/>
      <c r="V10" s="128"/>
      <c r="W10" s="14"/>
      <c r="X10" s="127"/>
      <c r="Y10" s="128"/>
      <c r="Z10" s="22"/>
      <c r="AA10" s="24"/>
      <c r="AB10" s="32">
        <f t="shared" si="4"/>
        <v>100</v>
      </c>
      <c r="AC10" s="56">
        <f t="shared" si="5"/>
        <v>0</v>
      </c>
      <c r="AD10" s="57">
        <f t="shared" si="6"/>
        <v>10</v>
      </c>
      <c r="AE10" s="57">
        <f t="shared" si="7"/>
        <v>90</v>
      </c>
    </row>
    <row r="11" spans="1:31" s="2" customFormat="1" ht="78.75" customHeight="1" x14ac:dyDescent="0.3">
      <c r="A11" s="36">
        <v>7</v>
      </c>
      <c r="B11" s="77" t="s">
        <v>48</v>
      </c>
      <c r="C11" s="78" t="s">
        <v>49</v>
      </c>
      <c r="D11" s="78" t="s">
        <v>72</v>
      </c>
      <c r="E11" s="78" t="s">
        <v>43</v>
      </c>
      <c r="F11" s="78" t="s">
        <v>10</v>
      </c>
      <c r="G11" s="79">
        <v>100</v>
      </c>
      <c r="H11" s="80" t="s">
        <v>11</v>
      </c>
      <c r="I11" s="77">
        <v>10</v>
      </c>
      <c r="J11" s="84">
        <v>90</v>
      </c>
      <c r="K11" s="85"/>
      <c r="L11" s="7"/>
      <c r="M11" s="86" t="s">
        <v>110</v>
      </c>
      <c r="N11" s="87"/>
      <c r="O11" s="88"/>
      <c r="P11" s="124"/>
      <c r="Q11" s="121">
        <v>0</v>
      </c>
      <c r="R11" s="129"/>
      <c r="S11" s="130"/>
      <c r="T11" s="81"/>
      <c r="U11" s="129"/>
      <c r="V11" s="130"/>
      <c r="W11" s="81"/>
      <c r="X11" s="129"/>
      <c r="Y11" s="130"/>
      <c r="Z11" s="82"/>
      <c r="AA11" s="89"/>
      <c r="AB11" s="32">
        <f t="shared" si="4"/>
        <v>100</v>
      </c>
      <c r="AC11" s="56">
        <f t="shared" si="5"/>
        <v>0</v>
      </c>
      <c r="AD11" s="57">
        <f t="shared" si="6"/>
        <v>10</v>
      </c>
      <c r="AE11" s="57">
        <f t="shared" si="7"/>
        <v>90</v>
      </c>
    </row>
    <row r="12" spans="1:31" s="2" customFormat="1" ht="78.75" customHeight="1" x14ac:dyDescent="0.3">
      <c r="A12" s="36">
        <v>8</v>
      </c>
      <c r="B12" s="144" t="s">
        <v>50</v>
      </c>
      <c r="C12" s="141" t="s">
        <v>63</v>
      </c>
      <c r="D12" s="135" t="s">
        <v>51</v>
      </c>
      <c r="E12" s="141" t="s">
        <v>43</v>
      </c>
      <c r="F12" s="141" t="s">
        <v>10</v>
      </c>
      <c r="G12" s="142">
        <v>100</v>
      </c>
      <c r="H12" s="143" t="s">
        <v>52</v>
      </c>
      <c r="I12" s="144">
        <v>10</v>
      </c>
      <c r="J12" s="145">
        <v>90</v>
      </c>
      <c r="K12" s="90"/>
      <c r="L12" s="7"/>
      <c r="M12" s="144" t="s">
        <v>110</v>
      </c>
      <c r="N12" s="146"/>
      <c r="O12" s="147"/>
      <c r="P12" s="148"/>
      <c r="Q12" s="122">
        <v>0</v>
      </c>
      <c r="R12" s="149"/>
      <c r="S12" s="150"/>
      <c r="T12" s="151"/>
      <c r="U12" s="149"/>
      <c r="V12" s="150"/>
      <c r="W12" s="151"/>
      <c r="X12" s="149"/>
      <c r="Y12" s="150"/>
      <c r="Z12" s="152"/>
      <c r="AA12" s="145"/>
      <c r="AB12" s="32">
        <f t="shared" si="4"/>
        <v>100</v>
      </c>
      <c r="AC12" s="56">
        <f t="shared" si="5"/>
        <v>0</v>
      </c>
      <c r="AD12" s="57">
        <f t="shared" si="6"/>
        <v>10</v>
      </c>
      <c r="AE12" s="57">
        <f t="shared" si="7"/>
        <v>90</v>
      </c>
    </row>
    <row r="13" spans="1:31" s="2" customFormat="1" ht="78.75" customHeight="1" x14ac:dyDescent="0.3">
      <c r="A13" s="36">
        <v>9</v>
      </c>
      <c r="B13" s="77" t="s">
        <v>54</v>
      </c>
      <c r="C13" s="153" t="s">
        <v>64</v>
      </c>
      <c r="D13" s="78" t="s">
        <v>55</v>
      </c>
      <c r="E13" s="78" t="s">
        <v>53</v>
      </c>
      <c r="F13" s="78" t="s">
        <v>10</v>
      </c>
      <c r="G13" s="79">
        <v>100</v>
      </c>
      <c r="H13" s="80" t="s">
        <v>56</v>
      </c>
      <c r="I13" s="77">
        <v>10</v>
      </c>
      <c r="J13" s="84">
        <v>90</v>
      </c>
      <c r="K13" s="85"/>
      <c r="L13" s="7"/>
      <c r="M13" s="86" t="s">
        <v>110</v>
      </c>
      <c r="N13" s="87"/>
      <c r="O13" s="88"/>
      <c r="P13" s="124"/>
      <c r="Q13" s="121">
        <v>0</v>
      </c>
      <c r="R13" s="129"/>
      <c r="S13" s="130"/>
      <c r="T13" s="81"/>
      <c r="U13" s="129"/>
      <c r="V13" s="130"/>
      <c r="W13" s="81"/>
      <c r="X13" s="129"/>
      <c r="Y13" s="130"/>
      <c r="Z13" s="82"/>
      <c r="AA13" s="89"/>
      <c r="AB13" s="32">
        <f t="shared" si="4"/>
        <v>100</v>
      </c>
      <c r="AC13" s="56">
        <f t="shared" si="5"/>
        <v>0</v>
      </c>
      <c r="AD13" s="57">
        <f t="shared" si="6"/>
        <v>10</v>
      </c>
      <c r="AE13" s="57">
        <f t="shared" si="7"/>
        <v>90</v>
      </c>
    </row>
    <row r="14" spans="1:31" s="2" customFormat="1" ht="78.75" customHeight="1" x14ac:dyDescent="0.3">
      <c r="A14" s="36">
        <v>10</v>
      </c>
      <c r="B14" s="144" t="s">
        <v>57</v>
      </c>
      <c r="C14" s="141" t="s">
        <v>62</v>
      </c>
      <c r="D14" s="141" t="s">
        <v>58</v>
      </c>
      <c r="E14" s="141" t="s">
        <v>59</v>
      </c>
      <c r="F14" s="141" t="s">
        <v>10</v>
      </c>
      <c r="G14" s="142">
        <v>100</v>
      </c>
      <c r="H14" s="143" t="s">
        <v>52</v>
      </c>
      <c r="I14" s="144">
        <v>10</v>
      </c>
      <c r="J14" s="145">
        <v>90</v>
      </c>
      <c r="K14" s="90"/>
      <c r="L14" s="7"/>
      <c r="M14" s="144" t="s">
        <v>110</v>
      </c>
      <c r="N14" s="146"/>
      <c r="O14" s="147"/>
      <c r="P14" s="148"/>
      <c r="Q14" s="122">
        <v>0</v>
      </c>
      <c r="R14" s="149"/>
      <c r="S14" s="150"/>
      <c r="T14" s="151"/>
      <c r="U14" s="149"/>
      <c r="V14" s="150"/>
      <c r="W14" s="151"/>
      <c r="X14" s="149"/>
      <c r="Y14" s="150"/>
      <c r="Z14" s="152"/>
      <c r="AA14" s="145"/>
      <c r="AB14" s="32">
        <f t="shared" si="4"/>
        <v>100</v>
      </c>
      <c r="AC14" s="56">
        <f t="shared" si="5"/>
        <v>0</v>
      </c>
      <c r="AD14" s="57">
        <f t="shared" si="6"/>
        <v>10</v>
      </c>
      <c r="AE14" s="57">
        <f t="shared" si="7"/>
        <v>90</v>
      </c>
    </row>
    <row r="15" spans="1:31" s="2" customFormat="1" ht="78.75" customHeight="1" x14ac:dyDescent="0.3">
      <c r="A15" s="36">
        <v>11</v>
      </c>
      <c r="B15" s="77" t="s">
        <v>74</v>
      </c>
      <c r="C15" s="78" t="s">
        <v>75</v>
      </c>
      <c r="D15" s="78" t="s">
        <v>76</v>
      </c>
      <c r="E15" s="78" t="s">
        <v>77</v>
      </c>
      <c r="F15" s="78" t="s">
        <v>78</v>
      </c>
      <c r="G15" s="79">
        <v>100</v>
      </c>
      <c r="H15" s="80" t="s">
        <v>52</v>
      </c>
      <c r="I15" s="77">
        <v>10</v>
      </c>
      <c r="J15" s="84">
        <v>90</v>
      </c>
      <c r="K15" s="85"/>
      <c r="L15" s="7"/>
      <c r="M15" s="86" t="s">
        <v>12</v>
      </c>
      <c r="N15" s="87">
        <v>60</v>
      </c>
      <c r="O15" s="88" t="s">
        <v>14</v>
      </c>
      <c r="P15" s="124">
        <v>700</v>
      </c>
      <c r="Q15" s="121">
        <v>0</v>
      </c>
      <c r="R15" s="129">
        <v>505</v>
      </c>
      <c r="S15" s="130">
        <v>0</v>
      </c>
      <c r="T15" s="81">
        <v>60</v>
      </c>
      <c r="U15" s="129">
        <v>700</v>
      </c>
      <c r="V15" s="130">
        <v>0</v>
      </c>
      <c r="W15" s="81">
        <v>60</v>
      </c>
      <c r="X15" s="129">
        <v>1700</v>
      </c>
      <c r="Y15" s="130">
        <v>0</v>
      </c>
      <c r="Z15" s="82">
        <v>60</v>
      </c>
      <c r="AA15" s="89" t="s">
        <v>111</v>
      </c>
      <c r="AB15" s="32">
        <f t="shared" si="4"/>
        <v>60</v>
      </c>
      <c r="AC15" s="56">
        <f t="shared" si="5"/>
        <v>16800</v>
      </c>
      <c r="AD15" s="57">
        <f t="shared" si="6"/>
        <v>10</v>
      </c>
      <c r="AE15" s="57">
        <f t="shared" si="7"/>
        <v>90</v>
      </c>
    </row>
    <row r="16" spans="1:31" s="2" customFormat="1" ht="78.75" customHeight="1" x14ac:dyDescent="0.3">
      <c r="A16" s="36">
        <v>12</v>
      </c>
      <c r="B16" s="136" t="s">
        <v>79</v>
      </c>
      <c r="C16" s="135" t="s">
        <v>80</v>
      </c>
      <c r="D16" s="135" t="s">
        <v>81</v>
      </c>
      <c r="E16" s="135" t="s">
        <v>82</v>
      </c>
      <c r="F16" s="135" t="s">
        <v>10</v>
      </c>
      <c r="G16" s="137">
        <v>100</v>
      </c>
      <c r="H16" s="139" t="s">
        <v>52</v>
      </c>
      <c r="I16" s="136">
        <v>10</v>
      </c>
      <c r="J16" s="138">
        <v>90</v>
      </c>
      <c r="K16" s="54"/>
      <c r="L16" s="7"/>
      <c r="M16" s="21" t="s">
        <v>110</v>
      </c>
      <c r="N16" s="11"/>
      <c r="O16" s="38"/>
      <c r="P16" s="123"/>
      <c r="Q16" s="120">
        <v>0</v>
      </c>
      <c r="R16" s="127"/>
      <c r="S16" s="128"/>
      <c r="T16" s="14"/>
      <c r="U16" s="127"/>
      <c r="V16" s="128"/>
      <c r="W16" s="14"/>
      <c r="X16" s="127"/>
      <c r="Y16" s="128"/>
      <c r="Z16" s="22"/>
      <c r="AA16" s="24"/>
      <c r="AB16" s="32">
        <f t="shared" si="4"/>
        <v>100</v>
      </c>
      <c r="AC16" s="56">
        <f t="shared" si="5"/>
        <v>0</v>
      </c>
      <c r="AD16" s="57">
        <f t="shared" si="6"/>
        <v>10</v>
      </c>
      <c r="AE16" s="57">
        <f t="shared" si="7"/>
        <v>90</v>
      </c>
    </row>
    <row r="17" spans="1:31" s="2" customFormat="1" ht="78.75" customHeight="1" x14ac:dyDescent="0.3">
      <c r="A17" s="36">
        <v>13</v>
      </c>
      <c r="B17" s="154" t="s">
        <v>83</v>
      </c>
      <c r="C17" s="155" t="s">
        <v>84</v>
      </c>
      <c r="D17" s="155" t="s">
        <v>85</v>
      </c>
      <c r="E17" s="155" t="s">
        <v>86</v>
      </c>
      <c r="F17" s="155" t="s">
        <v>78</v>
      </c>
      <c r="G17" s="156">
        <v>100</v>
      </c>
      <c r="H17" s="157" t="s">
        <v>52</v>
      </c>
      <c r="I17" s="154">
        <v>10</v>
      </c>
      <c r="J17" s="158">
        <v>90</v>
      </c>
      <c r="K17" s="159" t="s">
        <v>87</v>
      </c>
      <c r="L17" s="160"/>
      <c r="M17" s="161" t="s">
        <v>110</v>
      </c>
      <c r="N17" s="162"/>
      <c r="O17" s="163"/>
      <c r="P17" s="164"/>
      <c r="Q17" s="165">
        <v>0</v>
      </c>
      <c r="R17" s="166"/>
      <c r="S17" s="167"/>
      <c r="T17" s="168"/>
      <c r="U17" s="166"/>
      <c r="V17" s="167"/>
      <c r="W17" s="168"/>
      <c r="X17" s="166"/>
      <c r="Y17" s="167"/>
      <c r="Z17" s="169"/>
      <c r="AA17" s="170"/>
      <c r="AB17" s="171">
        <f t="shared" si="4"/>
        <v>100</v>
      </c>
      <c r="AC17" s="172">
        <f t="shared" si="5"/>
        <v>0</v>
      </c>
      <c r="AD17" s="173">
        <f t="shared" si="6"/>
        <v>10</v>
      </c>
      <c r="AE17" s="173">
        <f t="shared" si="6"/>
        <v>90</v>
      </c>
    </row>
    <row r="18" spans="1:31" s="2" customFormat="1" ht="144.75" customHeight="1" x14ac:dyDescent="0.3">
      <c r="A18" s="36">
        <v>14</v>
      </c>
      <c r="B18" s="174" t="s">
        <v>88</v>
      </c>
      <c r="C18" s="175" t="s">
        <v>89</v>
      </c>
      <c r="D18" s="175" t="s">
        <v>90</v>
      </c>
      <c r="E18" s="175" t="s">
        <v>91</v>
      </c>
      <c r="F18" s="175" t="s">
        <v>78</v>
      </c>
      <c r="G18" s="176">
        <v>100</v>
      </c>
      <c r="H18" s="177" t="s">
        <v>52</v>
      </c>
      <c r="I18" s="174">
        <v>10</v>
      </c>
      <c r="J18" s="178">
        <v>90</v>
      </c>
      <c r="K18" s="179"/>
      <c r="L18" s="160"/>
      <c r="M18" s="180" t="s">
        <v>110</v>
      </c>
      <c r="N18" s="181"/>
      <c r="O18" s="182"/>
      <c r="P18" s="183"/>
      <c r="Q18" s="184">
        <v>0</v>
      </c>
      <c r="R18" s="185"/>
      <c r="S18" s="186"/>
      <c r="T18" s="187"/>
      <c r="U18" s="185"/>
      <c r="V18" s="186"/>
      <c r="W18" s="187"/>
      <c r="X18" s="185"/>
      <c r="Y18" s="186"/>
      <c r="Z18" s="188"/>
      <c r="AA18" s="189"/>
      <c r="AB18" s="171">
        <f t="shared" si="4"/>
        <v>100</v>
      </c>
      <c r="AC18" s="172">
        <f t="shared" si="5"/>
        <v>0</v>
      </c>
      <c r="AD18" s="173">
        <f t="shared" si="6"/>
        <v>10</v>
      </c>
      <c r="AE18" s="173">
        <f t="shared" si="6"/>
        <v>90</v>
      </c>
    </row>
    <row r="19" spans="1:31" s="2" customFormat="1" ht="78.75" customHeight="1" x14ac:dyDescent="0.3">
      <c r="A19" s="36">
        <v>15</v>
      </c>
      <c r="B19" s="161" t="s">
        <v>92</v>
      </c>
      <c r="C19" s="190" t="s">
        <v>93</v>
      </c>
      <c r="D19" s="190" t="s">
        <v>94</v>
      </c>
      <c r="E19" s="190" t="s">
        <v>95</v>
      </c>
      <c r="F19" s="190" t="s">
        <v>78</v>
      </c>
      <c r="G19" s="191">
        <v>100</v>
      </c>
      <c r="H19" s="192" t="s">
        <v>52</v>
      </c>
      <c r="I19" s="161">
        <v>10</v>
      </c>
      <c r="J19" s="170">
        <v>90</v>
      </c>
      <c r="K19" s="193" t="s">
        <v>96</v>
      </c>
      <c r="L19" s="160"/>
      <c r="M19" s="161" t="s">
        <v>110</v>
      </c>
      <c r="N19" s="162"/>
      <c r="O19" s="163"/>
      <c r="P19" s="164"/>
      <c r="Q19" s="165">
        <v>0</v>
      </c>
      <c r="R19" s="166"/>
      <c r="S19" s="167"/>
      <c r="T19" s="168"/>
      <c r="U19" s="166"/>
      <c r="V19" s="167"/>
      <c r="W19" s="168"/>
      <c r="X19" s="166"/>
      <c r="Y19" s="167"/>
      <c r="Z19" s="169"/>
      <c r="AA19" s="170"/>
      <c r="AB19" s="171">
        <f t="shared" si="4"/>
        <v>100</v>
      </c>
      <c r="AC19" s="172">
        <f t="shared" si="5"/>
        <v>0</v>
      </c>
      <c r="AD19" s="173">
        <f t="shared" si="6"/>
        <v>10</v>
      </c>
      <c r="AE19" s="173">
        <f t="shared" si="6"/>
        <v>90</v>
      </c>
    </row>
    <row r="20" spans="1:31" s="2" customFormat="1" ht="78.75" customHeight="1" x14ac:dyDescent="0.3">
      <c r="A20" s="36">
        <v>16</v>
      </c>
      <c r="B20" s="174" t="s">
        <v>97</v>
      </c>
      <c r="C20" s="175" t="s">
        <v>98</v>
      </c>
      <c r="D20" s="175" t="s">
        <v>99</v>
      </c>
      <c r="E20" s="175" t="s">
        <v>100</v>
      </c>
      <c r="F20" s="175" t="s">
        <v>78</v>
      </c>
      <c r="G20" s="176">
        <v>100</v>
      </c>
      <c r="H20" s="177" t="s">
        <v>52</v>
      </c>
      <c r="I20" s="174">
        <v>10</v>
      </c>
      <c r="J20" s="178">
        <v>90</v>
      </c>
      <c r="K20" s="179" t="s">
        <v>101</v>
      </c>
      <c r="L20" s="160"/>
      <c r="M20" s="180" t="s">
        <v>12</v>
      </c>
      <c r="N20" s="181">
        <v>60</v>
      </c>
      <c r="O20" s="182" t="s">
        <v>14</v>
      </c>
      <c r="P20" s="183">
        <v>1011</v>
      </c>
      <c r="Q20" s="184">
        <v>0</v>
      </c>
      <c r="R20" s="185">
        <v>325</v>
      </c>
      <c r="S20" s="186">
        <v>0</v>
      </c>
      <c r="T20" s="187">
        <v>60</v>
      </c>
      <c r="U20" s="185">
        <v>1011</v>
      </c>
      <c r="V20" s="186">
        <v>0</v>
      </c>
      <c r="W20" s="187">
        <v>60</v>
      </c>
      <c r="X20" s="185">
        <v>2568</v>
      </c>
      <c r="Y20" s="186">
        <v>0</v>
      </c>
      <c r="Z20" s="188">
        <v>60</v>
      </c>
      <c r="AA20" s="189" t="s">
        <v>111</v>
      </c>
      <c r="AB20" s="171">
        <f t="shared" si="4"/>
        <v>60</v>
      </c>
      <c r="AC20" s="172">
        <f t="shared" si="5"/>
        <v>24264</v>
      </c>
      <c r="AD20" s="173">
        <f t="shared" si="6"/>
        <v>10</v>
      </c>
      <c r="AE20" s="173">
        <f t="shared" si="6"/>
        <v>90</v>
      </c>
    </row>
    <row r="21" spans="1:31" s="2" customFormat="1" ht="78.75" customHeight="1" x14ac:dyDescent="0.3">
      <c r="A21" s="36">
        <v>17</v>
      </c>
      <c r="B21" s="154" t="s">
        <v>102</v>
      </c>
      <c r="C21" s="155" t="s">
        <v>103</v>
      </c>
      <c r="D21" s="190" t="s">
        <v>104</v>
      </c>
      <c r="E21" s="155" t="s">
        <v>105</v>
      </c>
      <c r="F21" s="155" t="s">
        <v>78</v>
      </c>
      <c r="G21" s="156">
        <v>100</v>
      </c>
      <c r="H21" s="157" t="s">
        <v>56</v>
      </c>
      <c r="I21" s="154">
        <v>10</v>
      </c>
      <c r="J21" s="158">
        <v>90</v>
      </c>
      <c r="K21" s="159" t="s">
        <v>101</v>
      </c>
      <c r="L21" s="160"/>
      <c r="M21" s="161" t="s">
        <v>110</v>
      </c>
      <c r="N21" s="162"/>
      <c r="O21" s="163"/>
      <c r="P21" s="164"/>
      <c r="Q21" s="165">
        <v>0</v>
      </c>
      <c r="R21" s="166"/>
      <c r="S21" s="167"/>
      <c r="T21" s="168"/>
      <c r="U21" s="166"/>
      <c r="V21" s="167"/>
      <c r="W21" s="168"/>
      <c r="X21" s="166"/>
      <c r="Y21" s="167"/>
      <c r="Z21" s="169"/>
      <c r="AA21" s="170"/>
      <c r="AB21" s="171">
        <f t="shared" si="4"/>
        <v>100</v>
      </c>
      <c r="AC21" s="172">
        <f t="shared" si="5"/>
        <v>0</v>
      </c>
      <c r="AD21" s="173">
        <f t="shared" si="6"/>
        <v>10</v>
      </c>
      <c r="AE21" s="173">
        <f t="shared" si="6"/>
        <v>90</v>
      </c>
    </row>
    <row r="22" spans="1:31" s="2" customFormat="1" ht="176.25" customHeight="1" x14ac:dyDescent="0.3">
      <c r="A22" s="36">
        <v>18</v>
      </c>
      <c r="B22" s="174" t="s">
        <v>106</v>
      </c>
      <c r="C22" s="194" t="s">
        <v>107</v>
      </c>
      <c r="D22" s="175" t="s">
        <v>108</v>
      </c>
      <c r="E22" s="175" t="s">
        <v>109</v>
      </c>
      <c r="F22" s="175" t="s">
        <v>10</v>
      </c>
      <c r="G22" s="176">
        <v>100</v>
      </c>
      <c r="H22" s="177" t="s">
        <v>56</v>
      </c>
      <c r="I22" s="174">
        <v>10</v>
      </c>
      <c r="J22" s="178">
        <v>90</v>
      </c>
      <c r="K22" s="179" t="s">
        <v>101</v>
      </c>
      <c r="L22" s="160"/>
      <c r="M22" s="180" t="s">
        <v>110</v>
      </c>
      <c r="N22" s="181"/>
      <c r="O22" s="182"/>
      <c r="P22" s="183"/>
      <c r="Q22" s="184">
        <v>0</v>
      </c>
      <c r="R22" s="185"/>
      <c r="S22" s="186"/>
      <c r="T22" s="187"/>
      <c r="U22" s="185"/>
      <c r="V22" s="186"/>
      <c r="W22" s="187"/>
      <c r="X22" s="185"/>
      <c r="Y22" s="186"/>
      <c r="Z22" s="188"/>
      <c r="AA22" s="189"/>
      <c r="AB22" s="171">
        <f t="shared" si="4"/>
        <v>100</v>
      </c>
      <c r="AC22" s="172">
        <f t="shared" si="5"/>
        <v>0</v>
      </c>
      <c r="AD22" s="173">
        <f t="shared" si="6"/>
        <v>10</v>
      </c>
      <c r="AE22" s="173">
        <f t="shared" si="6"/>
        <v>90</v>
      </c>
    </row>
    <row r="23" spans="1:31" s="2" customFormat="1" ht="78.75" customHeight="1" x14ac:dyDescent="0.3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4"/>
        <v>0</v>
      </c>
      <c r="AC23" s="56">
        <f t="shared" si="5"/>
        <v>0</v>
      </c>
      <c r="AD23" s="57">
        <f t="shared" si="6"/>
        <v>0</v>
      </c>
      <c r="AE23" s="57">
        <f t="shared" si="7"/>
        <v>0</v>
      </c>
    </row>
    <row r="24" spans="1:31" s="2" customFormat="1" ht="78.75" customHeight="1" x14ac:dyDescent="0.3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4"/>
        <v>0</v>
      </c>
      <c r="AC24" s="56">
        <f t="shared" si="5"/>
        <v>0</v>
      </c>
      <c r="AD24" s="57">
        <f t="shared" si="6"/>
        <v>0</v>
      </c>
      <c r="AE24" s="57">
        <f t="shared" si="7"/>
        <v>0</v>
      </c>
    </row>
    <row r="25" spans="1:31" s="2" customFormat="1" ht="78.75" customHeight="1" x14ac:dyDescent="0.3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4"/>
        <v>0</v>
      </c>
      <c r="AC25" s="56">
        <f t="shared" si="5"/>
        <v>0</v>
      </c>
      <c r="AD25" s="57">
        <f t="shared" si="6"/>
        <v>0</v>
      </c>
      <c r="AE25" s="57">
        <f t="shared" si="7"/>
        <v>0</v>
      </c>
    </row>
    <row r="26" spans="1:31" s="2" customFormat="1" ht="78.75" customHeight="1" x14ac:dyDescent="0.3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4"/>
        <v>0</v>
      </c>
      <c r="AC26" s="56">
        <f t="shared" si="5"/>
        <v>0</v>
      </c>
      <c r="AD26" s="57">
        <f t="shared" si="6"/>
        <v>0</v>
      </c>
      <c r="AE26" s="57">
        <f t="shared" si="7"/>
        <v>0</v>
      </c>
    </row>
    <row r="27" spans="1:31" s="2" customFormat="1" ht="78.75" customHeight="1" x14ac:dyDescent="0.3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4"/>
        <v>0</v>
      </c>
      <c r="AC27" s="56">
        <f t="shared" si="5"/>
        <v>0</v>
      </c>
      <c r="AD27" s="57">
        <f t="shared" si="6"/>
        <v>0</v>
      </c>
      <c r="AE27" s="57">
        <f t="shared" si="7"/>
        <v>0</v>
      </c>
    </row>
    <row r="28" spans="1:31" s="2" customFormat="1" ht="78.75" customHeight="1" x14ac:dyDescent="0.3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4"/>
        <v>0</v>
      </c>
      <c r="AC28" s="56">
        <f t="shared" si="5"/>
        <v>0</v>
      </c>
      <c r="AD28" s="57">
        <f t="shared" si="6"/>
        <v>0</v>
      </c>
      <c r="AE28" s="57">
        <f t="shared" si="7"/>
        <v>0</v>
      </c>
    </row>
    <row r="29" spans="1:31" s="2" customFormat="1" ht="78.75" customHeight="1" x14ac:dyDescent="0.3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4"/>
        <v>0</v>
      </c>
      <c r="AC29" s="56">
        <f t="shared" si="5"/>
        <v>0</v>
      </c>
      <c r="AD29" s="57">
        <f t="shared" si="6"/>
        <v>0</v>
      </c>
      <c r="AE29" s="57">
        <f t="shared" si="7"/>
        <v>0</v>
      </c>
    </row>
    <row r="30" spans="1:31" s="2" customFormat="1" ht="78.75" customHeight="1" x14ac:dyDescent="0.3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4"/>
        <v>0</v>
      </c>
      <c r="AC30" s="56">
        <f t="shared" si="5"/>
        <v>0</v>
      </c>
      <c r="AD30" s="57">
        <f t="shared" si="6"/>
        <v>0</v>
      </c>
      <c r="AE30" s="57">
        <f t="shared" si="7"/>
        <v>0</v>
      </c>
    </row>
    <row r="31" spans="1:31" ht="15.6" x14ac:dyDescent="0.3">
      <c r="Q31" s="122"/>
      <c r="AB31" s="3"/>
      <c r="AC31" s="3"/>
    </row>
    <row r="32" spans="1:31" x14ac:dyDescent="0.3">
      <c r="AB32" s="3"/>
      <c r="AC32" s="3"/>
    </row>
    <row r="33" spans="28:29" x14ac:dyDescent="0.3">
      <c r="AB33" s="3"/>
      <c r="AC33" s="3"/>
    </row>
    <row r="34" spans="28:29" x14ac:dyDescent="0.3">
      <c r="AB34" s="3"/>
      <c r="AC34" s="3"/>
    </row>
    <row r="35" spans="28:29" x14ac:dyDescent="0.3">
      <c r="AB35" s="3"/>
      <c r="AC35" s="3"/>
    </row>
    <row r="36" spans="28:29" x14ac:dyDescent="0.3">
      <c r="AB36" s="3"/>
      <c r="AC36" s="3"/>
    </row>
    <row r="37" spans="28:29" x14ac:dyDescent="0.3">
      <c r="AB37" s="3"/>
      <c r="AC37" s="3"/>
    </row>
    <row r="38" spans="28:29" x14ac:dyDescent="0.3">
      <c r="AB38" s="3"/>
      <c r="AC38" s="3"/>
    </row>
    <row r="39" spans="28:29" x14ac:dyDescent="0.3">
      <c r="AB39" s="3"/>
      <c r="AC39" s="3"/>
    </row>
    <row r="40" spans="28:29" x14ac:dyDescent="0.3">
      <c r="AB40" s="3"/>
      <c r="AC40" s="3"/>
    </row>
    <row r="41" spans="28:29" x14ac:dyDescent="0.3">
      <c r="AB41" s="3"/>
      <c r="AC41" s="3"/>
    </row>
    <row r="42" spans="28:29" x14ac:dyDescent="0.3">
      <c r="AB42" s="3"/>
      <c r="AC42" s="3"/>
    </row>
    <row r="43" spans="28:29" x14ac:dyDescent="0.3">
      <c r="AB43" s="3"/>
      <c r="AC43" s="3"/>
    </row>
    <row r="44" spans="28:29" x14ac:dyDescent="0.3">
      <c r="AB44" s="3"/>
      <c r="AC44" s="3"/>
    </row>
    <row r="45" spans="28:29" x14ac:dyDescent="0.3">
      <c r="AB45" s="3"/>
      <c r="AC45" s="3"/>
    </row>
    <row r="46" spans="28:29" x14ac:dyDescent="0.3">
      <c r="AB46" s="3"/>
      <c r="AC46" s="3"/>
    </row>
    <row r="47" spans="28:29" x14ac:dyDescent="0.3">
      <c r="AB47" s="3"/>
      <c r="AC47" s="3"/>
    </row>
    <row r="48" spans="28:29" x14ac:dyDescent="0.3">
      <c r="AB48" s="3"/>
      <c r="AC48" s="3"/>
    </row>
    <row r="49" spans="28:29" x14ac:dyDescent="0.3">
      <c r="AB49" s="3"/>
      <c r="AC49" s="3"/>
    </row>
    <row r="50" spans="28:29" x14ac:dyDescent="0.3">
      <c r="AB50" s="3"/>
      <c r="AC50" s="3"/>
    </row>
    <row r="51" spans="28:29" x14ac:dyDescent="0.3">
      <c r="AB51" s="3"/>
      <c r="AC51" s="3"/>
    </row>
    <row r="52" spans="28:29" x14ac:dyDescent="0.3">
      <c r="AB52" s="3"/>
      <c r="AC52" s="3"/>
    </row>
    <row r="53" spans="28:29" x14ac:dyDescent="0.3">
      <c r="AB53" s="3"/>
      <c r="AC53" s="3"/>
    </row>
    <row r="54" spans="28:29" x14ac:dyDescent="0.3">
      <c r="AB54" s="3"/>
      <c r="AC54" s="3"/>
    </row>
    <row r="55" spans="28:29" x14ac:dyDescent="0.3">
      <c r="AB55" s="3"/>
      <c r="AC55" s="3"/>
    </row>
    <row r="56" spans="28:29" x14ac:dyDescent="0.3">
      <c r="AB56" s="3"/>
      <c r="AC56" s="3"/>
    </row>
    <row r="57" spans="28:29" x14ac:dyDescent="0.3">
      <c r="AB57" s="3"/>
      <c r="AC57" s="3"/>
    </row>
    <row r="58" spans="28:29" x14ac:dyDescent="0.3">
      <c r="AB58" s="3"/>
      <c r="AC58" s="3"/>
    </row>
    <row r="59" spans="28:29" x14ac:dyDescent="0.3">
      <c r="AB59" s="3"/>
      <c r="AC59" s="3"/>
    </row>
    <row r="60" spans="28:29" x14ac:dyDescent="0.3">
      <c r="AB60" s="3"/>
      <c r="AC60" s="3"/>
    </row>
    <row r="61" spans="28:29" x14ac:dyDescent="0.3">
      <c r="AB61" s="3"/>
      <c r="AC61" s="3"/>
    </row>
    <row r="62" spans="28:29" x14ac:dyDescent="0.3">
      <c r="AB62" s="3"/>
      <c r="AC62" s="3"/>
    </row>
    <row r="63" spans="28:29" x14ac:dyDescent="0.3">
      <c r="AB63" s="3"/>
      <c r="AC63" s="3"/>
    </row>
    <row r="64" spans="28:29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16 AB23:AB30">
    <cfRule type="expression" dxfId="2" priority="111">
      <formula>N5&gt;G5</formula>
    </cfRule>
    <cfRule type="expression" priority="112">
      <formula>$N$5&gt;$G$5</formula>
    </cfRule>
  </conditionalFormatting>
  <conditionalFormatting sqref="AB17:AB19 AB21:AB22">
    <cfRule type="expression" dxfId="1" priority="3">
      <formula>N17&gt;G17</formula>
    </cfRule>
    <cfRule type="expression" priority="4">
      <formula>$N$5&gt;$G$5</formula>
    </cfRule>
  </conditionalFormatting>
  <conditionalFormatting sqref="AB20">
    <cfRule type="expression" dxfId="0" priority="1">
      <formula>N20&gt;G20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17" scale="4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Josh Wesselius</cp:lastModifiedBy>
  <cp:lastPrinted>2018-05-23T22:22:22Z</cp:lastPrinted>
  <dcterms:created xsi:type="dcterms:W3CDTF">2017-01-24T17:19:42Z</dcterms:created>
  <dcterms:modified xsi:type="dcterms:W3CDTF">2018-05-23T22:32:04Z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