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75\eda-svr\EDAShared\BusinessDivisions\Jamestown Networks\ACCOUNTS\10051 CTS - WaTech\RFQs\23-RFQ-007\"/>
    </mc:Choice>
  </mc:AlternateContent>
  <xr:revisionPtr revIDLastSave="0" documentId="13_ncr:1_{7BA42AD3-E17B-4D22-88EE-6B74569F812A}" xr6:coauthVersionLast="47" xr6:coauthVersionMax="47" xr10:uidLastSave="{00000000-0000-0000-0000-000000000000}"/>
  <bookViews>
    <workbookView xWindow="13335" yWindow="-13785" windowWidth="24240" windowHeight="130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<sst xmlns="http://schemas.openxmlformats.org/spreadsheetml/2006/main" count="64" uniqueCount="54">
  <si>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</si>
  <si>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</si>
  <si>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</si>
  <si>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</si>
  <si>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</si>
  <si>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</si>
  <si>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</si>
  <si>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</si>
  <si>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</si>
  <si>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</si>
  <si>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</si>
  <si>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</si>
  <si>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</si>
  <si>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</si>
  <si>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</si>
  <si>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</si>
  <si>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</si>
  <si>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</si>
  <si>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</si>
  <si>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</si>
  <si>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</si>
  <si>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</si>
  <si>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</si>
  <si>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</si>
  <si>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</si>
  <si>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</si>
  <si>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</si>
  <si>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</si>
  <si>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</si>
  <si>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</si>
  <si>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</si>
  <si>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</si>
  <si>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</si>
  <si>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</si>
  <si>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</si>
  <si>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Evaluation  Model for Solicitation Number 23-RFQ-007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</si>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</sst>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1" zoomScale="80" zoomScaleNormal="80" workbookViewId="0">
      <selection activeCell="P8" sqref="P8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0" customWidth="1"/>
    <col min="4" max="4" width="38.109375" style="130" customWidth="1"/>
    <col min="5" max="5" width="42.44140625" style="130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6" customWidth="1"/>
    <col min="18" max="18" width="13" style="117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7" t="s">
        <v>35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2" customHeight="1" thickBot="1" x14ac:dyDescent="0.35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55" customHeight="1" thickBot="1" x14ac:dyDescent="0.35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75" customHeight="1" thickBot="1" x14ac:dyDescent="0.35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3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120</v>
      </c>
      <c r="N6" s="39" t="s">
        <v>11</v>
      </c>
      <c r="O6" s="40">
        <v>415</v>
      </c>
      <c r="P6" s="103">
        <v>18000</v>
      </c>
      <c r="Q6" s="47">
        <v>575</v>
      </c>
      <c r="R6" s="62">
        <v>1650</v>
      </c>
      <c r="S6" s="44">
        <f t="shared" ref="S6:S10" si="3">IF(ISBLANK(M6),G6,M6)</f>
        <v>120</v>
      </c>
      <c r="T6" s="24">
        <f t="shared" ref="T6:T10" si="4">24*O6+P6</f>
        <v>27960</v>
      </c>
      <c r="U6" s="104">
        <f t="shared" ref="U6:U10" si="5">I6</f>
        <v>10</v>
      </c>
      <c r="V6" s="104">
        <f t="shared" ref="V6:V10" si="6">J6</f>
        <v>90</v>
      </c>
    </row>
    <row r="7" spans="1:22" ht="46.8" x14ac:dyDescent="0.3">
      <c r="A7" s="5">
        <v>2</v>
      </c>
      <c r="B7" s="31" t="s">
        <v>36</v>
      </c>
      <c r="C7" s="132" t="s">
        <v>37</v>
      </c>
      <c r="D7" s="132" t="s">
        <v>38</v>
      </c>
      <c r="E7" s="32" t="s">
        <v>39</v>
      </c>
      <c r="F7" s="121" t="s">
        <v>40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41</v>
      </c>
      <c r="L7" s="9"/>
      <c r="M7" s="76">
        <v>150</v>
      </c>
      <c r="N7" s="77" t="s">
        <v>11</v>
      </c>
      <c r="O7" s="78">
        <v>360</v>
      </c>
      <c r="P7" s="55">
        <v>575</v>
      </c>
      <c r="Q7" s="64">
        <v>440</v>
      </c>
      <c r="R7" s="65">
        <v>1275</v>
      </c>
      <c r="S7" s="44">
        <f t="shared" ref="S7:S9" si="7">IF(ISBLANK(M7),G7,M7)</f>
        <v>150</v>
      </c>
      <c r="T7" s="24">
        <f t="shared" ref="T7:T9" si="8">24*O7+P7</f>
        <v>9215</v>
      </c>
      <c r="U7" s="104">
        <f t="shared" ref="U7:U9" si="9">I7</f>
        <v>10</v>
      </c>
      <c r="V7" s="104">
        <f t="shared" ref="V7:V9" si="10">J7</f>
        <v>90</v>
      </c>
    </row>
    <row r="8" spans="1:22" ht="46.8" x14ac:dyDescent="0.3">
      <c r="A8" s="5">
        <v>3</v>
      </c>
      <c r="B8" s="91" t="s">
        <v>42</v>
      </c>
      <c r="C8" s="89" t="s">
        <v>43</v>
      </c>
      <c r="D8" s="89" t="s">
        <v>44</v>
      </c>
      <c r="E8" s="89" t="s">
        <v>45</v>
      </c>
      <c r="F8" s="122" t="s">
        <v>40</v>
      </c>
      <c r="G8" s="89">
        <v>150</v>
      </c>
      <c r="H8" s="90" t="s">
        <v>46</v>
      </c>
      <c r="I8" s="91">
        <v>10</v>
      </c>
      <c r="J8" s="92">
        <v>90</v>
      </c>
      <c r="K8" s="93" t="s">
        <v>47</v>
      </c>
      <c r="L8" s="9"/>
      <c r="M8" s="42"/>
      <c r="N8" s="39"/>
      <c r="O8" s="40"/>
      <c r="P8" s="103">
        <v>0</v>
      </c>
      <c r="Q8" s="134"/>
      <c r="R8" s="135" t="s">
        <v>48</v>
      </c>
      <c r="S8" s="44">
        <f t="shared" si="7"/>
        <v>150</v>
      </c>
      <c r="T8" s="24">
        <f t="shared" si="8"/>
        <v>0</v>
      </c>
      <c r="U8" s="104">
        <f t="shared" si="9"/>
        <v>10</v>
      </c>
      <c r="V8" s="104">
        <f t="shared" si="10"/>
        <v>90</v>
      </c>
    </row>
    <row r="9" spans="1:22" ht="93.6" x14ac:dyDescent="0.3">
      <c r="A9" s="5">
        <v>4</v>
      </c>
      <c r="B9" s="73" t="s">
        <v>49</v>
      </c>
      <c r="C9" s="71" t="s">
        <v>50</v>
      </c>
      <c r="D9" s="71" t="s">
        <v>51</v>
      </c>
      <c r="E9" s="71" t="s">
        <v>52</v>
      </c>
      <c r="F9" s="123" t="s">
        <v>8</v>
      </c>
      <c r="G9" s="95">
        <v>150</v>
      </c>
      <c r="H9" s="96" t="s">
        <v>53</v>
      </c>
      <c r="I9" s="97">
        <v>10</v>
      </c>
      <c r="J9" s="98">
        <v>90</v>
      </c>
      <c r="K9" s="99"/>
      <c r="L9" s="9"/>
      <c r="M9" s="76"/>
      <c r="N9" s="77"/>
      <c r="O9" s="78"/>
      <c r="P9" s="55">
        <v>0</v>
      </c>
      <c r="Q9" s="136" t="s">
        <v>48</v>
      </c>
      <c r="R9" s="133"/>
      <c r="S9" s="44">
        <f t="shared" si="7"/>
        <v>150</v>
      </c>
      <c r="T9" s="24">
        <f t="shared" si="8"/>
        <v>0</v>
      </c>
      <c r="U9" s="104">
        <f t="shared" si="9"/>
        <v>10</v>
      </c>
      <c r="V9" s="104">
        <f t="shared" si="10"/>
        <v>90</v>
      </c>
    </row>
    <row r="10" spans="1:22" x14ac:dyDescent="0.3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3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3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3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2022-09-12T18:55:31Z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