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04"/>
  <workbookPr defaultThemeVersion="124226"/>
  <mc:AlternateContent xmlns:mc="http://schemas.openxmlformats.org/markup-compatibility/2006">
    <mc:Choice Requires="x15">
      <x15ac:absPath xmlns:x15ac="http://schemas.microsoft.com/office/spreadsheetml/2010/11/ac" url="C:\Users\Jwillc7190k\Downloads\"/>
    </mc:Choice>
  </mc:AlternateContent>
  <xr:revisionPtr revIDLastSave="0" documentId="8_{04FC61CB-003E-4958-A277-01CC3C204E91}" xr6:coauthVersionLast="47" xr6:coauthVersionMax="47" xr10:uidLastSave="{00000000-0000-0000-0000-000000000000}"/>
  <bookViews>
    <workbookView xWindow="-41280" yWindow="-4200" windowWidth="20640" windowHeight="1668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 i="19" l="1"/>
  <c r="X5" i="19"/>
  <c r="W5" i="19" a="1"/>
  <c r="W5" i="19" s="1"/>
  <c r="V5" i="19"/>
  <c r="U5" i="19"/>
  <c r="Y8" i="19"/>
  <c r="X8" i="19"/>
  <c r="W8" i="19" a="1"/>
  <c r="W8" i="19" s="1"/>
  <c r="V8" i="19"/>
  <c r="U8" i="19"/>
  <c r="Y7" i="19"/>
  <c r="X7" i="19"/>
  <c r="W7" i="19" a="1"/>
  <c r="W7" i="19" s="1"/>
  <c r="V7" i="19"/>
  <c r="U7" i="19"/>
  <c r="Y6" i="19"/>
  <c r="X6" i="19"/>
  <c r="W6" i="19" a="1"/>
  <c r="W6" i="19" s="1"/>
  <c r="V6" i="19"/>
  <c r="U6" i="19"/>
  <c r="W9" i="19" a="1"/>
  <c r="W9" i="19" s="1"/>
  <c r="W10" i="19" a="1"/>
  <c r="W10" i="19" s="1"/>
  <c r="W11" i="19" a="1"/>
  <c r="W11" i="19" s="1"/>
  <c r="W12" i="19" a="1"/>
  <c r="W12" i="19" s="1"/>
  <c r="W13" i="19" a="1"/>
  <c r="W13" i="19" s="1"/>
  <c r="W14" i="19" a="1"/>
  <c r="W14" i="19" s="1"/>
  <c r="W15" i="19" a="1"/>
  <c r="W15" i="19" s="1"/>
  <c r="W16" i="19" a="1"/>
  <c r="W16" i="19" s="1"/>
  <c r="W17" i="19" a="1"/>
  <c r="W17" i="19" s="1"/>
  <c r="W18" i="19" a="1"/>
  <c r="W18" i="19" s="1"/>
  <c r="W19" i="19" a="1"/>
  <c r="W19" i="19" s="1"/>
  <c r="W20" i="19" a="1"/>
  <c r="W20" i="19" s="1"/>
  <c r="W21" i="19" a="1"/>
  <c r="W21" i="19" s="1"/>
  <c r="W22" i="19" a="1"/>
  <c r="W22" i="19" s="1"/>
  <c r="W23" i="19" a="1"/>
  <c r="W23" i="19" s="1"/>
  <c r="W24" i="19" a="1"/>
  <c r="W24" i="19" s="1"/>
  <c r="W25" i="19" a="1"/>
  <c r="W25" i="19" s="1"/>
  <c r="W26" i="19" a="1"/>
  <c r="W26" i="19" s="1"/>
  <c r="W27" i="19" a="1"/>
  <c r="W27" i="19"/>
  <c r="W28" i="19" a="1"/>
  <c r="W28" i="19" s="1"/>
  <c r="W29" i="19" a="1"/>
  <c r="W29" i="19" s="1"/>
  <c r="W30" i="19" a="1"/>
  <c r="W30" i="19" s="1"/>
  <c r="W31" i="19" a="1"/>
  <c r="W31" i="19" s="1"/>
  <c r="W32" i="19" a="1"/>
  <c r="W32" i="19" s="1"/>
  <c r="W33" i="19" a="1"/>
  <c r="W33" i="19" s="1"/>
  <c r="W34" i="19" a="1"/>
  <c r="W34" i="19" s="1"/>
  <c r="W35" i="19" a="1"/>
  <c r="W35" i="19" s="1"/>
  <c r="W36" i="19" a="1"/>
  <c r="W36" i="19" s="1"/>
  <c r="W37" i="19" a="1"/>
  <c r="W37" i="19" s="1"/>
  <c r="W38" i="19" a="1"/>
  <c r="W38" i="19" s="1"/>
  <c r="W39" i="19" a="1"/>
  <c r="W39" i="19" s="1"/>
  <c r="W40" i="19" a="1"/>
  <c r="W40" i="19" s="1"/>
  <c r="W41" i="19" a="1"/>
  <c r="W41" i="19" s="1"/>
  <c r="W42" i="19" a="1"/>
  <c r="W42" i="19" s="1"/>
  <c r="W43" i="19" a="1"/>
  <c r="W43" i="19" s="1"/>
  <c r="W44" i="19" a="1"/>
  <c r="W44" i="19" s="1"/>
  <c r="W45" i="19" a="1"/>
  <c r="W45" i="19" s="1"/>
  <c r="W46" i="19" a="1"/>
  <c r="W46" i="19" s="1"/>
  <c r="W47" i="19" a="1"/>
  <c r="W47" i="19" s="1"/>
  <c r="W48" i="19" a="1"/>
  <c r="W48" i="19" s="1"/>
  <c r="W49" i="19" a="1"/>
  <c r="W49" i="19" s="1"/>
  <c r="W50" i="19" a="1"/>
  <c r="W50" i="19" s="1"/>
  <c r="W51" i="19" a="1"/>
  <c r="W51" i="19" s="1"/>
  <c r="W52" i="19" a="1"/>
  <c r="W52" i="19" s="1"/>
  <c r="W53" i="19" a="1"/>
  <c r="W53" i="19" s="1"/>
  <c r="W54" i="19" a="1"/>
  <c r="W54" i="19" s="1"/>
  <c r="W55" i="19" a="1"/>
  <c r="W55" i="19" s="1"/>
  <c r="W56" i="19" a="1"/>
  <c r="W56" i="19" s="1"/>
  <c r="W57" i="19" a="1"/>
  <c r="W57" i="19" s="1"/>
  <c r="W58" i="19" a="1"/>
  <c r="W58" i="19" s="1"/>
  <c r="W59" i="19" a="1"/>
  <c r="W59" i="19" s="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9" i="19"/>
  <c r="Y59" i="19" l="1"/>
  <c r="V59" i="19"/>
  <c r="U59" i="19"/>
  <c r="Y58" i="19"/>
  <c r="V58" i="19"/>
  <c r="U58" i="19"/>
  <c r="Y57" i="19"/>
  <c r="V57" i="19"/>
  <c r="U57" i="19"/>
  <c r="Y56" i="19"/>
  <c r="V56" i="19"/>
  <c r="U56" i="19"/>
  <c r="Y55" i="19"/>
  <c r="V55" i="19"/>
  <c r="U55" i="19"/>
  <c r="Y54" i="19"/>
  <c r="V54" i="19"/>
  <c r="U54" i="19"/>
  <c r="Y53" i="19"/>
  <c r="V53" i="19"/>
  <c r="U53" i="19"/>
  <c r="Y52" i="19"/>
  <c r="V52" i="19"/>
  <c r="U52" i="19"/>
  <c r="Y51" i="19"/>
  <c r="V51" i="19"/>
  <c r="U51" i="19"/>
  <c r="Y50" i="19"/>
  <c r="V50" i="19"/>
  <c r="U50" i="19"/>
  <c r="Y49" i="19"/>
  <c r="V49" i="19"/>
  <c r="U49" i="19"/>
  <c r="Y48" i="19"/>
  <c r="V48" i="19"/>
  <c r="U48" i="19"/>
  <c r="Y47" i="19"/>
  <c r="V47" i="19"/>
  <c r="U47" i="19"/>
  <c r="Y46" i="19"/>
  <c r="V46" i="19"/>
  <c r="U46" i="19"/>
  <c r="Y45" i="19"/>
  <c r="V45" i="19"/>
  <c r="U45" i="19"/>
  <c r="Y44" i="19"/>
  <c r="V44" i="19"/>
  <c r="U44" i="19"/>
  <c r="Y43" i="19"/>
  <c r="V43" i="19"/>
  <c r="U43" i="19"/>
  <c r="Y42" i="19"/>
  <c r="V42" i="19"/>
  <c r="U42" i="19"/>
  <c r="Y41" i="19"/>
  <c r="V41" i="19"/>
  <c r="U41" i="19"/>
  <c r="Y40" i="19"/>
  <c r="V40" i="19"/>
  <c r="U40" i="19"/>
  <c r="Y39" i="19"/>
  <c r="V39" i="19"/>
  <c r="U39" i="19"/>
  <c r="Y38" i="19"/>
  <c r="V38" i="19"/>
  <c r="U38" i="19"/>
  <c r="Y37" i="19"/>
  <c r="V37" i="19"/>
  <c r="U37" i="19"/>
  <c r="Y36" i="19"/>
  <c r="V36" i="19"/>
  <c r="U36" i="19"/>
  <c r="Y35" i="19"/>
  <c r="V35" i="19"/>
  <c r="U35" i="19"/>
  <c r="Y34" i="19"/>
  <c r="V34" i="19"/>
  <c r="U34" i="19"/>
  <c r="Y33" i="19"/>
  <c r="V33" i="19"/>
  <c r="U33" i="19"/>
  <c r="Y32" i="19"/>
  <c r="V32" i="19"/>
  <c r="U32" i="19"/>
  <c r="Y31" i="19"/>
  <c r="V31" i="19"/>
  <c r="U31" i="19"/>
  <c r="Y30" i="19"/>
  <c r="V30" i="19"/>
  <c r="U30" i="19"/>
  <c r="Y29" i="19"/>
  <c r="V29" i="19"/>
  <c r="U29" i="19"/>
  <c r="Y28" i="19"/>
  <c r="V28" i="19"/>
  <c r="U28" i="19"/>
  <c r="Y27" i="19"/>
  <c r="V27" i="19"/>
  <c r="U27" i="19"/>
  <c r="Y26" i="19"/>
  <c r="V26" i="19"/>
  <c r="U26" i="19"/>
  <c r="Y25" i="19"/>
  <c r="V25" i="19"/>
  <c r="U25" i="19"/>
  <c r="Y24" i="19"/>
  <c r="V24" i="19"/>
  <c r="U24" i="19"/>
  <c r="Y23" i="19"/>
  <c r="V23" i="19"/>
  <c r="U23" i="19"/>
  <c r="Y22" i="19"/>
  <c r="V22" i="19"/>
  <c r="U22" i="19"/>
  <c r="Y21" i="19"/>
  <c r="V21" i="19"/>
  <c r="U21" i="19"/>
  <c r="Y20" i="19"/>
  <c r="V20" i="19"/>
  <c r="U20" i="19"/>
  <c r="Y19" i="19"/>
  <c r="V19" i="19"/>
  <c r="U19" i="19"/>
  <c r="Y18" i="19"/>
  <c r="V18" i="19"/>
  <c r="U18" i="19"/>
  <c r="Y17" i="19"/>
  <c r="V17" i="19"/>
  <c r="U17" i="19"/>
  <c r="Y16" i="19"/>
  <c r="V16" i="19"/>
  <c r="U16" i="19"/>
  <c r="Y15" i="19"/>
  <c r="V15" i="19"/>
  <c r="U15" i="19"/>
  <c r="Y14" i="19"/>
  <c r="V14" i="19"/>
  <c r="U14" i="19"/>
  <c r="Y13" i="19"/>
  <c r="V13" i="19"/>
  <c r="U13" i="19"/>
  <c r="Y12" i="19"/>
  <c r="V12" i="19"/>
  <c r="U12" i="19"/>
  <c r="Y11" i="19"/>
  <c r="V11" i="19"/>
  <c r="U11" i="19"/>
  <c r="Y10" i="19"/>
  <c r="V10" i="19"/>
  <c r="U10" i="19"/>
  <c r="Y9" i="19"/>
  <c r="V9" i="19"/>
  <c r="U9"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<sst xmlns="http://schemas.openxmlformats.org/spreadsheetml/2006/main" count="143" uniqueCount="80">
  <si>
    <t>Evaluation Model for Solicitation Number 24-RFQ-044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</si>
  <si>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</si>
  <si>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</si>
  <si>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</si>
  <si>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</si>
  <si>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</si>
  <si>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</si>
  <si>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</si>
  <si>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</si>
  <si>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</si>
  <si>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</si>
  <si>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</si>
  <si>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</si>
  <si>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</si>
  <si>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</si>
  <si>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</si>
  <si>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</si>
  <si>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</si>
  <si>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</si>
  <si>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</si>
  <si>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</si>
  <si>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</si>
  <si>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</si>
  <si>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</si>
  <si>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</si>
  <si>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</si>
  <si>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DORRCH0301</t>
  </si>
  <si>
    <t>1657 Fowler St                                                                         Richland, WA 99352-4700</t>
  </si>
  <si>
    <t>Justin Green                                                             509-318-3558                               justing@dor.wa.gov                                         Building management contact:
Property management company – SMARTCAP 
Mike Balicki                                      mbalicki@smarcapgroup.com                                206-584-5257</t>
  </si>
  <si>
    <t>Install extended handoff to DOR Room 107 (Telecom Room), refer to attached floor map (DORRCH0301_ RICHLAND FLOOR PLAN.pdf). Demarc/Vendor NID/Ethernet switch to be located no further than 10 feet from the customer router in the same room as the current circuit.</t>
  </si>
  <si>
    <t>YES</t>
  </si>
  <si>
    <t>100M</t>
  </si>
  <si>
    <t>40,20,10</t>
  </si>
  <si>
    <t>N/A</t>
  </si>
  <si>
    <t>ESD2002</t>
  </si>
  <si>
    <t>116 E. Main St. Goldendale, WA 98620-9266</t>
  </si>
  <si>
    <t>ESD Contact: Eric Wojtach
360-706-3261 eric.wojtach@esd.wa.gov
Building Contact:
Mike Channel  509-895-9151</t>
  </si>
  <si>
    <t>Install extended handoff to Customers Demarc/Vendor NID/ Ethernet switch, located no farther than 10' from the customers router.. In the same room as the current circuit.   Site map in maps folder under (ESD2002 - Site Map.pdf)</t>
  </si>
  <si>
    <t>10M</t>
  </si>
  <si>
    <t>40, 20, 10</t>
  </si>
  <si>
    <t>Install extended handoff to Customers Demarc/Vendor NID/ Ethernet switch, located no farther than 10' from the customers router.. In the same room as the current circuit.   Please provide pictures of dmarc, equipment and location to current router in phtos, upon completion.</t>
  </si>
  <si>
    <t>DSHS6023</t>
  </si>
  <si>
    <t>266 2nd St                                                                     Stevenson, WA 98648-4226</t>
  </si>
  <si>
    <t>Liz Leona
360-789-9211
liz.leona@dshs.wa.gov</t>
  </si>
  <si>
    <t>Install extended handoff to LAN Room 103, refer to the attached site map (DSHS6023_Stevenson - 266 2nd St - Space Usage FY24.pdf). Demarc/Vendor NID/Ethernet switch to be located no further than 10 feet from the customer router in the same room as the current circuit.</t>
  </si>
  <si>
    <t>1000M (1G)</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</si>
  <si>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</si>
  <si>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DSHS4052</t>
  </si>
  <si>
    <t>724 W Smith St                                                                         Kent, WA 98032-4470</t>
  </si>
  <si>
    <t>Install extended handoff to LAN room noted as "IT Cabinet Here" on the attached site map (DSHS4052_Kent - floor map 20240605.pdf). Demarc/Vendor NID/Ethernet switch to be located no further than 10 feet from the customer router in the same room as the current circuit.</t>
  </si>
  <si>
    <t>Fiber</t>
  </si>
  <si>
    <t>DOLC2723</t>
  </si>
  <si>
    <t>6718 W 19th St, 
University Place, WA 98466-5527</t>
  </si>
  <si>
    <t>DOL Network team (360)664-4904 DLISNetTelSup@dol.wa.gov</t>
  </si>
  <si>
    <t>Install extended handoff per attached site map (DOLC2723 NEW Floor Plan as of 8-2016.pdf)</t>
  </si>
  <si>
    <t>VE-TAC2708/DSHS5011/ESD2712</t>
  </si>
  <si>
    <t>2121 S State St                                                                Tacoma, WA 98405-2831</t>
  </si>
  <si>
    <t>Install extended handoff to 2nd floor LAN Room 2-207 at the Centennial 2 building, reference the attached site map (DSHS5011_Tacoma-2121 S State St-Space Usage FY24.pdf.crdownload.pdf). Demarc/Vendor NID/Ethernet switch to be located no further than 10 feet from the customer router in the same room as the current circuit.</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</si>
  <si>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</si>
  <si>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DFWTucan</t>
  </si>
  <si>
    <t>Tucannon Fish Hatchery,
2303 Tucannon RD, 
Pomeroy, WA 99347-8646</t>
  </si>
  <si>
    <t>Building Contact:  Chris Starr, LSRCP Hatchery Coordinator.  208-378-5329
Building Ownership:  Lower Snake River Compensation Program (LSRCP)</t>
  </si>
  <si>
    <t>Install extended handoff per attached site map (DFWTucan Building Layout with location map.pdf)  Please put the D-Mark at the area that is highlighted in Yellow on the map.</t>
  </si>
  <si>
    <t>Google maps puts the physical address location 4 miles South of the location at the mail pick-up location.  If you google maps the Tucannon Fish Hatchery address, it maps it incorrectly in Google maps.  So a search for Tucannon Fish Hatchery in Pomeroy will show the Hatchery spot.</t>
  </si>
  <si>
    <t>DSHS6006</t>
  </si>
  <si>
    <t>808 S Columbus                                                           Goldendale, WA 98620</t>
  </si>
  <si>
    <t>Install extended handoff to LAN Room 104, refer to the attached site map (DSHS6006_Goldendale - 808 S Columbus Ave - Space Usage FY24.pdf.crdownload.pdf). Demarc/Vendor NID/Ethernet switch to be located no further than 10 feet from the customer router in the same room as the current circuit.</t>
  </si>
  <si>
    <t>DSHS2072</t>
  </si>
  <si>
    <t>1200 Alder St                                                                              Union Gap, WA  98903-1778</t>
  </si>
  <si>
    <t>Install extended handoff to LAN Room 126, refer to the attached site map (DSHS2072_Union Gap - 1200 Alder St - Occupancy FY24.pdf.crdownload.pdf). Demarc/Vendor NID/Ethernet switch to be located no further than 10 feet from the customer router in the same room as the current circuit.</t>
  </si>
  <si>
    <t>200M</t>
  </si>
  <si>
    <t>DOLD1802</t>
  </si>
  <si>
    <t>1550 NE Riddell Rd, 
Bremerton, WA  98310-3002</t>
  </si>
  <si>
    <t>DOL Network Support 360-664-4904 DLISNetTelSup@dol.wa.gov</t>
  </si>
  <si>
    <t>Install extended handoff per attached site map (DOLD1802 - Bremerton Office layout.pdf)</t>
  </si>
  <si>
    <t>DFWSTAR</t>
  </si>
  <si>
    <t>13780 HWY 261
Starbuck, WA 99359</t>
  </si>
  <si>
    <r>
      <rPr>
        <b/>
        <u/>
        <sz val="12"/>
        <color theme="1"/>
        <rFont val="Calibri"/>
        <family val="2"/>
        <scheme val="minor"/>
      </rPr>
      <t>DFW Tech:</t>
    </r>
    <r>
      <rPr>
        <b/>
        <sz val="12"/>
        <color theme="1"/>
        <rFont val="Calibri"/>
        <family val="2"/>
        <scheme val="minor"/>
      </rPr>
      <t xml:space="preserve">
Brandon Seibel
360-870-9197
brandon.seibel@dfw.wa.gov 
</t>
    </r>
    <r>
      <rPr>
        <b/>
        <u/>
        <sz val="12"/>
        <color theme="1"/>
        <rFont val="Calibri"/>
        <family val="2"/>
        <scheme val="minor"/>
      </rPr>
      <t>Building Contact:</t>
    </r>
    <r>
      <rPr>
        <b/>
        <sz val="12"/>
        <color theme="1"/>
        <rFont val="Calibri"/>
        <family val="2"/>
        <scheme val="minor"/>
      </rPr>
      <t xml:space="preserve">
Chris Starr, LSRCP Hatchery 208-378-5329 / 509-646-9201
ace.trump@dfw.wa.gov
</t>
    </r>
  </si>
  <si>
    <t xml:space="preserve">Install extended handoff per attached site map (dfwstar) and LCON guidance. </t>
  </si>
  <si>
    <t>1. Install extended handoff to within 10 feet of DFW edge device.
2. Copper Handoff
3. Any personal who require access, will submit the person(s) name and company 3 days prior to the DFW tech contact and arrive onsite with picture ID.
4. If anything is affixed to the building, or any additional holes or changes to the building are needed, we will need building owner's permission (LSRCP).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</si>
</sst>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C00000"/>
      <name val="Calibri"/>
      <family val="2"/>
      <scheme val="minor"/>
    </font>
    <font>
      <sz val="8"/>
      <name val="Calibri"/>
      <family val="2"/>
      <scheme val="minor"/>
    </font>
    <font>
      <b/>
      <u/>
      <sz val="12"/>
      <color theme="1"/>
      <name val="Calibri"/>
      <family val="2"/>
      <scheme val="minor"/>
    </font>
    <font>
      <b/>
      <sz val="11"/>
      <name val="Calibri"/>
      <family val="2"/>
      <scheme val="minor"/>
    </font>
  </fonts>
  <fills count="43">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s>
  <borders count="39">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hair">
        <color auto="1"/>
      </top>
      <bottom style="hair">
        <color auto="1"/>
      </bottom>
      <diagonal/>
    </border>
    <border>
      <left/>
      <right style="medium">
        <color indexed="64"/>
      </right>
      <top/>
      <bottom style="hair">
        <color indexed="64"/>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thick">
        <color indexed="64"/>
      </left>
      <right style="double">
        <color indexed="64"/>
      </right>
      <top style="medium">
        <color indexed="64"/>
      </top>
      <bottom style="medium">
        <color indexed="64"/>
      </bottom>
      <diagonal/>
    </border>
    <border>
      <left style="double">
        <color indexed="64"/>
      </left>
      <right style="thick">
        <color indexed="64"/>
      </right>
      <top style="medium">
        <color indexed="64"/>
      </top>
      <bottom style="medium">
        <color indexed="64"/>
      </bottom>
      <diagonal/>
    </border>
    <border>
      <left style="thick">
        <color indexed="64"/>
      </left>
      <right style="double">
        <color indexed="64"/>
      </right>
      <top style="medium">
        <color indexed="64"/>
      </top>
      <bottom style="double">
        <color auto="1"/>
      </bottom>
      <diagonal/>
    </border>
    <border>
      <left style="double">
        <color indexed="64"/>
      </left>
      <right style="thick">
        <color indexed="64"/>
      </right>
      <top style="medium">
        <color indexed="64"/>
      </top>
      <bottom style="double">
        <color auto="1"/>
      </bottom>
      <diagonal/>
    </border>
    <border>
      <left style="double">
        <color indexed="64"/>
      </left>
      <right style="thick">
        <color indexed="64"/>
      </right>
      <top style="hair">
        <color auto="1"/>
      </top>
      <bottom style="hair">
        <color auto="1"/>
      </bottom>
      <diagonal/>
    </border>
    <border>
      <left style="thick">
        <color indexed="64"/>
      </left>
      <right style="double">
        <color indexed="64"/>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0" borderId="17" applyNumberFormat="0" applyFill="0" applyAlignment="0" applyProtection="0"/>
    <xf numFmtId="0" fontId="8" fillId="0" borderId="18" applyNumberFormat="0" applyFill="0" applyAlignment="0" applyProtection="0"/>
    <xf numFmtId="0" fontId="9" fillId="0" borderId="19" applyNumberFormat="0" applyFill="0" applyAlignment="0" applyProtection="0"/>
    <xf numFmtId="0" fontId="9" fillId="0" borderId="0" applyNumberFormat="0" applyFill="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20" applyNumberFormat="0" applyAlignment="0" applyProtection="0"/>
    <xf numFmtId="0" fontId="14" fillId="11" borderId="21" applyNumberFormat="0" applyAlignment="0" applyProtection="0"/>
    <xf numFmtId="0" fontId="15" fillId="11" borderId="20" applyNumberFormat="0" applyAlignment="0" applyProtection="0"/>
    <xf numFmtId="0" fontId="16" fillId="0" borderId="22" applyNumberFormat="0" applyFill="0" applyAlignment="0" applyProtection="0"/>
    <xf numFmtId="0" fontId="17" fillId="12" borderId="23" applyNumberFormat="0" applyAlignment="0" applyProtection="0"/>
    <xf numFmtId="0" fontId="18" fillId="0" borderId="0" applyNumberFormat="0" applyFill="0" applyBorder="0" applyAlignment="0" applyProtection="0"/>
    <xf numFmtId="0" fontId="1" fillId="13" borderId="24" applyNumberFormat="0" applyFont="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1" fillId="37" borderId="0" applyNumberFormat="0" applyBorder="0" applyAlignment="0" applyProtection="0"/>
    <xf numFmtId="7" fontId="2" fillId="38" borderId="29">
      <alignment horizontal="left" vertical="top" wrapText="1"/>
    </xf>
    <xf numFmtId="7" fontId="2" fillId="39" borderId="29">
      <alignment horizontal="left" vertical="top" wrapText="1"/>
    </xf>
    <xf numFmtId="7" fontId="2" fillId="2" borderId="28">
      <alignment horizontal="left" vertical="top" wrapText="1"/>
    </xf>
    <xf numFmtId="7" fontId="2" fillId="0" borderId="28">
      <alignment horizontal="center" vertical="top" wrapText="1"/>
    </xf>
  </cellStyleXfs>
  <cellXfs count="151">
    <xf numFmtId="0" fontId="0" fillId="0" borderId="0" xfId="0"/>
    <xf numFmtId="0" fontId="4" fillId="5" borderId="15" xfId="0" applyFont="1" applyFill="1" applyBorder="1" applyAlignment="1">
      <alignment horizontal="left" vertical="top" wrapText="1"/>
    </xf>
    <xf numFmtId="0" fontId="4" fillId="5" borderId="16" xfId="0" applyFont="1" applyFill="1" applyBorder="1" applyAlignment="1">
      <alignment horizontal="left" vertical="top" wrapText="1"/>
    </xf>
    <xf numFmtId="0" fontId="4" fillId="6" borderId="0" xfId="0" applyFont="1" applyFill="1" applyAlignment="1">
      <alignment horizontal="left" vertical="top" wrapText="1"/>
    </xf>
    <xf numFmtId="0" fontId="4" fillId="5" borderId="10"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2" borderId="0" xfId="0" applyFont="1" applyFill="1" applyAlignment="1">
      <alignment horizontal="left" vertical="top" wrapText="1"/>
    </xf>
    <xf numFmtId="0" fontId="22" fillId="0" borderId="0" xfId="0" applyFont="1" applyAlignment="1">
      <alignment vertical="top" wrapText="1"/>
    </xf>
    <xf numFmtId="0" fontId="4" fillId="2" borderId="10" xfId="0" applyFont="1" applyFill="1" applyBorder="1" applyAlignment="1">
      <alignment vertical="top" wrapText="1"/>
    </xf>
    <xf numFmtId="0" fontId="4" fillId="2" borderId="11" xfId="0" applyFont="1" applyFill="1" applyBorder="1" applyAlignment="1">
      <alignment vertical="top" wrapText="1"/>
    </xf>
    <xf numFmtId="0" fontId="4" fillId="0" borderId="6" xfId="0" applyFont="1" applyBorder="1" applyAlignment="1">
      <alignment horizontal="left" vertical="top" wrapText="1"/>
    </xf>
    <xf numFmtId="0" fontId="5"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2" xfId="2" applyNumberFormat="1" applyFont="1" applyBorder="1" applyAlignment="1">
      <alignment horizontal="left" vertical="top" wrapText="1"/>
    </xf>
    <xf numFmtId="0" fontId="4" fillId="0" borderId="3" xfId="2" applyNumberFormat="1" applyFont="1" applyBorder="1" applyAlignment="1">
      <alignment horizontal="left" vertical="top" wrapText="1"/>
    </xf>
    <xf numFmtId="164" fontId="4" fillId="0" borderId="3" xfId="1" applyNumberFormat="1" applyFont="1" applyBorder="1" applyAlignment="1">
      <alignment horizontal="left" vertical="top" wrapText="1"/>
    </xf>
    <xf numFmtId="0" fontId="4" fillId="5" borderId="14" xfId="0" applyFont="1" applyFill="1" applyBorder="1" applyAlignment="1">
      <alignment horizontal="left" vertical="top"/>
    </xf>
    <xf numFmtId="0" fontId="5" fillId="0" borderId="0" xfId="0" applyFont="1"/>
    <xf numFmtId="0" fontId="5" fillId="0" borderId="0" xfId="0" applyFont="1" applyAlignment="1">
      <alignment horizontal="left" wrapText="1"/>
    </xf>
    <xf numFmtId="1" fontId="4" fillId="6" borderId="0" xfId="0" applyNumberFormat="1" applyFont="1" applyFill="1" applyAlignment="1">
      <alignment horizontal="left" vertical="top" wrapText="1"/>
    </xf>
    <xf numFmtId="1" fontId="4" fillId="4" borderId="7" xfId="0" applyNumberFormat="1" applyFont="1" applyFill="1" applyBorder="1" applyAlignment="1">
      <alignment horizontal="left" vertical="top" wrapText="1"/>
    </xf>
    <xf numFmtId="0" fontId="4" fillId="0" borderId="0" xfId="0" applyFont="1" applyAlignment="1">
      <alignment horizontal="left" vertical="top" wrapText="1"/>
    </xf>
    <xf numFmtId="0" fontId="4" fillId="0" borderId="0" xfId="2" applyNumberFormat="1" applyFont="1" applyAlignment="1">
      <alignment horizontal="left" vertical="top" wrapText="1"/>
    </xf>
    <xf numFmtId="164" fontId="4" fillId="0" borderId="0" xfId="1" applyNumberFormat="1" applyFont="1" applyAlignment="1">
      <alignment horizontal="left" vertical="top" wrapText="1"/>
    </xf>
    <xf numFmtId="0" fontId="20" fillId="0" borderId="0" xfId="0" applyFont="1"/>
    <xf numFmtId="0" fontId="4" fillId="35" borderId="8" xfId="41" applyFont="1" applyBorder="1" applyAlignment="1">
      <alignment horizontal="left" vertical="top" wrapText="1"/>
    </xf>
    <xf numFmtId="0" fontId="4" fillId="35" borderId="1" xfId="41" applyFont="1" applyBorder="1" applyAlignment="1">
      <alignment horizontal="left" vertical="top" wrapText="1"/>
    </xf>
    <xf numFmtId="0" fontId="4" fillId="35" borderId="4" xfId="41" applyFont="1" applyBorder="1" applyAlignment="1">
      <alignment horizontal="left" vertical="top" wrapText="1"/>
    </xf>
    <xf numFmtId="0" fontId="4" fillId="4" borderId="8"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4" borderId="26" xfId="0" applyFont="1" applyFill="1" applyBorder="1" applyAlignment="1">
      <alignment horizontal="left" vertical="top" wrapText="1"/>
    </xf>
    <xf numFmtId="0" fontId="4" fillId="2" borderId="8" xfId="2" applyNumberFormat="1" applyFont="1" applyFill="1" applyBorder="1" applyAlignment="1">
      <alignment horizontal="left" vertical="top" wrapText="1"/>
    </xf>
    <xf numFmtId="0" fontId="4" fillId="2" borderId="4" xfId="2" applyNumberFormat="1" applyFont="1" applyFill="1" applyBorder="1" applyAlignment="1">
      <alignment horizontal="left" vertical="top" wrapText="1"/>
    </xf>
    <xf numFmtId="7" fontId="4" fillId="2" borderId="4" xfId="1" applyNumberFormat="1" applyFont="1" applyFill="1" applyBorder="1" applyAlignment="1">
      <alignment horizontal="left" vertical="top" wrapText="1"/>
    </xf>
    <xf numFmtId="7" fontId="4" fillId="2" borderId="4" xfId="46" applyFont="1" applyBorder="1">
      <alignment horizontal="left" vertical="top" wrapText="1"/>
    </xf>
    <xf numFmtId="0" fontId="4" fillId="4" borderId="27" xfId="0" applyFont="1" applyFill="1" applyBorder="1" applyAlignment="1">
      <alignment horizontal="left" vertical="top" wrapText="1"/>
    </xf>
    <xf numFmtId="164" fontId="4" fillId="4" borderId="13" xfId="0" applyNumberFormat="1" applyFont="1" applyFill="1" applyBorder="1" applyAlignment="1">
      <alignment horizontal="left" vertical="top" wrapText="1"/>
    </xf>
    <xf numFmtId="1" fontId="4" fillId="4" borderId="13" xfId="0" applyNumberFormat="1" applyFont="1" applyFill="1" applyBorder="1" applyAlignment="1">
      <alignment horizontal="left" vertical="top" wrapText="1"/>
    </xf>
    <xf numFmtId="0" fontId="4" fillId="4" borderId="13" xfId="0" applyFont="1" applyFill="1" applyBorder="1" applyAlignment="1">
      <alignment horizontal="left" vertical="top" wrapText="1"/>
    </xf>
    <xf numFmtId="0" fontId="5" fillId="40" borderId="8" xfId="0" applyFont="1" applyFill="1" applyBorder="1" applyAlignment="1">
      <alignment horizontal="left" vertical="top" wrapText="1"/>
    </xf>
    <xf numFmtId="0" fontId="5" fillId="0" borderId="1" xfId="0" applyFont="1" applyBorder="1" applyAlignment="1">
      <alignment horizontal="left" vertical="top" wrapText="1"/>
    </xf>
    <xf numFmtId="0" fontId="4" fillId="0" borderId="1" xfId="41" applyFont="1" applyFill="1" applyBorder="1" applyAlignment="1">
      <alignment horizontal="left" vertical="top" wrapText="1"/>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40" borderId="8" xfId="0" applyFont="1" applyFill="1" applyBorder="1" applyAlignment="1">
      <alignment horizontal="left" vertical="top" wrapText="1"/>
    </xf>
    <xf numFmtId="0" fontId="4" fillId="40" borderId="29" xfId="0" applyFont="1" applyFill="1" applyBorder="1" applyAlignment="1">
      <alignment horizontal="left" vertical="top" wrapText="1"/>
    </xf>
    <xf numFmtId="0" fontId="4" fillId="40" borderId="9" xfId="0" applyFont="1" applyFill="1" applyBorder="1" applyAlignment="1">
      <alignment horizontal="left" vertical="top" wrapText="1"/>
    </xf>
    <xf numFmtId="0" fontId="4" fillId="40" borderId="26" xfId="0" applyFont="1" applyFill="1" applyBorder="1" applyAlignment="1">
      <alignment horizontal="left" vertical="top" wrapText="1"/>
    </xf>
    <xf numFmtId="0" fontId="4" fillId="40" borderId="8" xfId="2" applyNumberFormat="1" applyFont="1" applyFill="1" applyBorder="1" applyAlignment="1">
      <alignment horizontal="left" vertical="top" wrapText="1"/>
    </xf>
    <xf numFmtId="0" fontId="4" fillId="40" borderId="4" xfId="2" applyNumberFormat="1" applyFont="1" applyFill="1" applyBorder="1" applyAlignment="1">
      <alignment horizontal="left" vertical="top" wrapText="1"/>
    </xf>
    <xf numFmtId="7" fontId="4" fillId="40" borderId="4" xfId="1" applyNumberFormat="1" applyFont="1" applyFill="1" applyBorder="1" applyAlignment="1">
      <alignment horizontal="left" vertical="top" wrapText="1"/>
    </xf>
    <xf numFmtId="7" fontId="4" fillId="6" borderId="4" xfId="1" applyNumberFormat="1" applyFont="1" applyFill="1" applyBorder="1" applyAlignment="1">
      <alignment horizontal="left" vertical="top" wrapText="1"/>
    </xf>
    <xf numFmtId="0" fontId="4" fillId="35" borderId="29" xfId="41" applyFont="1" applyBorder="1" applyAlignment="1">
      <alignment horizontal="left" vertical="top" wrapText="1"/>
    </xf>
    <xf numFmtId="0" fontId="4" fillId="35" borderId="9" xfId="41" applyFont="1" applyBorder="1" applyAlignment="1">
      <alignment horizontal="left" vertical="top" wrapText="1"/>
    </xf>
    <xf numFmtId="0" fontId="4" fillId="35" borderId="26" xfId="41" applyFont="1" applyBorder="1" applyAlignment="1">
      <alignment horizontal="left" vertical="top" wrapText="1"/>
    </xf>
    <xf numFmtId="0" fontId="4" fillId="2" borderId="8" xfId="46" applyNumberFormat="1" applyFont="1" applyBorder="1">
      <alignment horizontal="left" vertical="top" wrapText="1"/>
    </xf>
    <xf numFmtId="7" fontId="4" fillId="2" borderId="1" xfId="46" applyFont="1" applyBorder="1">
      <alignment horizontal="left" vertical="top" wrapText="1"/>
    </xf>
    <xf numFmtId="0" fontId="5" fillId="40" borderId="1" xfId="0" applyFont="1" applyFill="1" applyBorder="1" applyAlignment="1">
      <alignment horizontal="left" vertical="top" wrapText="1"/>
    </xf>
    <xf numFmtId="0" fontId="4" fillId="40" borderId="1" xfId="0" applyFont="1" applyFill="1" applyBorder="1" applyAlignment="1">
      <alignment horizontal="left" vertical="top" wrapText="1"/>
    </xf>
    <xf numFmtId="0" fontId="5" fillId="40" borderId="4" xfId="0" applyFont="1" applyFill="1" applyBorder="1" applyAlignment="1">
      <alignment horizontal="left" vertical="top" wrapText="1"/>
    </xf>
    <xf numFmtId="0" fontId="5" fillId="40" borderId="29" xfId="0" applyFont="1" applyFill="1" applyBorder="1" applyAlignment="1">
      <alignment horizontal="left" vertical="top" wrapText="1"/>
    </xf>
    <xf numFmtId="0" fontId="5" fillId="40" borderId="9" xfId="0" applyFont="1" applyFill="1" applyBorder="1" applyAlignment="1">
      <alignment horizontal="left" vertical="top" wrapText="1"/>
    </xf>
    <xf numFmtId="0" fontId="4" fillId="0" borderId="8" xfId="0" applyFont="1" applyBorder="1" applyAlignment="1">
      <alignment horizontal="left" vertical="top" wrapText="1"/>
    </xf>
    <xf numFmtId="0" fontId="4" fillId="0" borderId="29" xfId="0" applyFont="1" applyBorder="1" applyAlignment="1">
      <alignment horizontal="left" vertical="top" wrapText="1"/>
    </xf>
    <xf numFmtId="0" fontId="4" fillId="0" borderId="9" xfId="0" applyFont="1" applyBorder="1" applyAlignment="1">
      <alignment horizontal="left" vertical="top" wrapText="1"/>
    </xf>
    <xf numFmtId="0" fontId="4" fillId="0" borderId="26" xfId="0" applyFont="1" applyBorder="1" applyAlignment="1">
      <alignment horizontal="left" vertical="top" wrapText="1"/>
    </xf>
    <xf numFmtId="0" fontId="4" fillId="6" borderId="8" xfId="2" applyNumberFormat="1" applyFont="1" applyFill="1" applyBorder="1" applyAlignment="1">
      <alignment horizontal="left" vertical="top" wrapText="1"/>
    </xf>
    <xf numFmtId="0" fontId="4" fillId="6" borderId="4" xfId="2" applyNumberFormat="1" applyFont="1" applyFill="1" applyBorder="1" applyAlignment="1">
      <alignment horizontal="left" vertical="top" wrapText="1"/>
    </xf>
    <xf numFmtId="0" fontId="5"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29"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26" xfId="0" applyFont="1" applyFill="1" applyBorder="1" applyAlignment="1">
      <alignment horizontal="left" vertical="top" wrapText="1"/>
    </xf>
    <xf numFmtId="0" fontId="4" fillId="4" borderId="30" xfId="0" applyFont="1" applyFill="1" applyBorder="1" applyAlignment="1">
      <alignment horizontal="left" vertical="top" wrapText="1"/>
    </xf>
    <xf numFmtId="0" fontId="4" fillId="40" borderId="4" xfId="0" applyFont="1" applyFill="1" applyBorder="1" applyAlignment="1">
      <alignment horizontal="left" vertical="top" wrapText="1"/>
    </xf>
    <xf numFmtId="0" fontId="4" fillId="2" borderId="31" xfId="0" applyFont="1" applyFill="1" applyBorder="1" applyAlignment="1">
      <alignment horizontal="left" vertical="top" wrapText="1"/>
    </xf>
    <xf numFmtId="0" fontId="5" fillId="6" borderId="1"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2" borderId="0" xfId="0" applyFont="1" applyFill="1" applyAlignment="1">
      <alignment horizontal="left" vertical="top" wrapText="1"/>
    </xf>
    <xf numFmtId="0" fontId="5" fillId="2" borderId="8" xfId="2" applyNumberFormat="1" applyFont="1" applyFill="1" applyBorder="1" applyAlignment="1">
      <alignment horizontal="left" vertical="top" wrapText="1"/>
    </xf>
    <xf numFmtId="0" fontId="5" fillId="2" borderId="4" xfId="2" applyNumberFormat="1" applyFont="1" applyFill="1" applyBorder="1" applyAlignment="1">
      <alignment horizontal="left" vertical="top" wrapText="1"/>
    </xf>
    <xf numFmtId="7" fontId="5" fillId="2" borderId="4" xfId="1" applyNumberFormat="1" applyFont="1" applyFill="1" applyBorder="1" applyAlignment="1">
      <alignment horizontal="left" vertical="top" wrapText="1"/>
    </xf>
    <xf numFmtId="1" fontId="20" fillId="0" borderId="0" xfId="0" applyNumberFormat="1" applyFont="1"/>
    <xf numFmtId="0" fontId="25" fillId="0" borderId="0" xfId="0" applyFont="1"/>
    <xf numFmtId="0" fontId="4" fillId="0" borderId="35" xfId="1" applyNumberFormat="1" applyFont="1" applyBorder="1" applyAlignment="1">
      <alignment horizontal="left" vertical="top" wrapText="1"/>
    </xf>
    <xf numFmtId="0" fontId="4" fillId="0" borderId="36" xfId="1" applyNumberFormat="1" applyFont="1" applyBorder="1" applyAlignment="1">
      <alignment horizontal="left" vertical="top" wrapText="1"/>
    </xf>
    <xf numFmtId="7" fontId="2" fillId="39" borderId="38" xfId="45" applyBorder="1">
      <alignment horizontal="left" vertical="top" wrapText="1"/>
    </xf>
    <xf numFmtId="7" fontId="4" fillId="2" borderId="37" xfId="45" applyFont="1" applyFill="1" applyBorder="1">
      <alignment horizontal="left" vertical="top" wrapText="1"/>
    </xf>
    <xf numFmtId="7" fontId="4" fillId="40" borderId="38" xfId="44" applyFont="1" applyFill="1" applyBorder="1">
      <alignment horizontal="left" vertical="top" wrapText="1"/>
    </xf>
    <xf numFmtId="7" fontId="4" fillId="40" borderId="37" xfId="44" applyFont="1" applyFill="1" applyBorder="1">
      <alignment horizontal="left" vertical="top" wrapText="1"/>
    </xf>
    <xf numFmtId="7" fontId="4" fillId="2" borderId="38" xfId="45" applyFont="1" applyFill="1" applyBorder="1">
      <alignment horizontal="left" vertical="top" wrapText="1"/>
    </xf>
    <xf numFmtId="7" fontId="2" fillId="39" borderId="37" xfId="45" applyBorder="1">
      <alignment horizontal="left" vertical="top" wrapText="1"/>
    </xf>
    <xf numFmtId="7" fontId="2" fillId="38" borderId="38" xfId="44" applyBorder="1">
      <alignment horizontal="left" vertical="top" wrapText="1"/>
    </xf>
    <xf numFmtId="7" fontId="4" fillId="2" borderId="37" xfId="46" applyFont="1" applyBorder="1">
      <alignment horizontal="left" vertical="top" wrapText="1"/>
    </xf>
    <xf numFmtId="7" fontId="4" fillId="6" borderId="38" xfId="45" applyFont="1" applyFill="1" applyBorder="1">
      <alignment horizontal="left" vertical="top" wrapText="1"/>
    </xf>
    <xf numFmtId="7" fontId="2" fillId="38" borderId="37" xfId="44" applyBorder="1">
      <alignment horizontal="left" vertical="top" wrapText="1"/>
    </xf>
    <xf numFmtId="7" fontId="4" fillId="2" borderId="38" xfId="46" applyFont="1" applyBorder="1">
      <alignment horizontal="left" vertical="top" wrapText="1"/>
    </xf>
    <xf numFmtId="7" fontId="4" fillId="42" borderId="38" xfId="45" applyFont="1" applyFill="1" applyBorder="1">
      <alignment horizontal="left" vertical="top" wrapText="1"/>
    </xf>
    <xf numFmtId="7" fontId="4" fillId="41" borderId="38" xfId="1" applyNumberFormat="1" applyFont="1" applyFill="1" applyBorder="1" applyAlignment="1">
      <alignment horizontal="left" vertical="top" wrapText="1"/>
    </xf>
    <xf numFmtId="7" fontId="4" fillId="41" borderId="37" xfId="44" applyFont="1" applyFill="1" applyBorder="1">
      <alignment horizontal="left" vertical="top" wrapText="1"/>
    </xf>
    <xf numFmtId="7" fontId="4" fillId="42" borderId="38" xfId="1" applyNumberFormat="1" applyFont="1" applyFill="1" applyBorder="1" applyAlignment="1">
      <alignment horizontal="left" vertical="top" wrapText="1"/>
    </xf>
    <xf numFmtId="7" fontId="4" fillId="2" borderId="37" xfId="1" applyNumberFormat="1" applyFont="1" applyFill="1" applyBorder="1" applyAlignment="1">
      <alignment horizontal="left" vertical="top" wrapText="1"/>
    </xf>
    <xf numFmtId="7" fontId="4" fillId="40" borderId="38" xfId="1" applyNumberFormat="1" applyFont="1" applyFill="1" applyBorder="1" applyAlignment="1">
      <alignment horizontal="left" vertical="top" wrapText="1"/>
    </xf>
    <xf numFmtId="7" fontId="4" fillId="2" borderId="38" xfId="1" applyNumberFormat="1" applyFont="1" applyFill="1" applyBorder="1" applyAlignment="1">
      <alignment horizontal="left" vertical="top" wrapText="1"/>
    </xf>
    <xf numFmtId="7" fontId="4" fillId="40" borderId="38" xfId="47" applyFont="1" applyFill="1" applyBorder="1" applyAlignment="1">
      <alignment horizontal="left" vertical="top" wrapText="1"/>
    </xf>
    <xf numFmtId="7" fontId="4" fillId="2" borderId="38" xfId="1" applyNumberFormat="1" applyFont="1" applyFill="1" applyBorder="1" applyAlignment="1">
      <alignment vertical="top" wrapText="1"/>
    </xf>
    <xf numFmtId="7" fontId="4" fillId="40" borderId="38" xfId="47" applyFont="1" applyFill="1" applyBorder="1" applyAlignment="1">
      <alignment vertical="top" wrapText="1"/>
    </xf>
    <xf numFmtId="7" fontId="4" fillId="42" borderId="37" xfId="1" applyNumberFormat="1" applyFont="1" applyFill="1" applyBorder="1" applyAlignment="1">
      <alignment horizontal="left" vertical="top" wrapText="1"/>
    </xf>
    <xf numFmtId="7" fontId="4" fillId="39" borderId="38" xfId="45" applyFont="1" applyBorder="1">
      <alignment horizontal="left" vertical="top" wrapText="1"/>
    </xf>
    <xf numFmtId="7" fontId="4" fillId="42" borderId="37" xfId="45" applyFont="1" applyFill="1" applyBorder="1">
      <alignment horizontal="left" vertical="top" wrapText="1"/>
    </xf>
    <xf numFmtId="7" fontId="4" fillId="38" borderId="38" xfId="44" applyFont="1" applyBorder="1">
      <alignment horizontal="left" vertical="top" wrapText="1"/>
    </xf>
    <xf numFmtId="7" fontId="4" fillId="2" borderId="38" xfId="46" applyFont="1" applyBorder="1" applyAlignment="1">
      <alignment vertical="top" wrapText="1"/>
    </xf>
    <xf numFmtId="7" fontId="4" fillId="2" borderId="37" xfId="44" applyFont="1" applyFill="1" applyBorder="1">
      <alignment horizontal="left" vertical="top" wrapText="1"/>
    </xf>
    <xf numFmtId="7" fontId="4" fillId="6" borderId="38" xfId="46" applyFont="1" applyFill="1" applyBorder="1" applyAlignment="1">
      <alignment vertical="top" wrapText="1"/>
    </xf>
    <xf numFmtId="7" fontId="4" fillId="38" borderId="37" xfId="44" applyFont="1" applyBorder="1">
      <alignment horizontal="left" vertical="top" wrapText="1"/>
    </xf>
    <xf numFmtId="7" fontId="4" fillId="6" borderId="37" xfId="45" applyFont="1" applyFill="1" applyBorder="1">
      <alignment horizontal="left" vertical="top" wrapText="1"/>
    </xf>
    <xf numFmtId="7" fontId="5" fillId="2" borderId="38" xfId="46" applyFont="1" applyBorder="1" applyAlignment="1">
      <alignment vertical="top" wrapText="1"/>
    </xf>
    <xf numFmtId="7" fontId="5" fillId="2" borderId="37" xfId="44" applyFont="1" applyFill="1" applyBorder="1">
      <alignment horizontal="left" vertical="top" wrapText="1"/>
    </xf>
    <xf numFmtId="0" fontId="22" fillId="0" borderId="0" xfId="0" applyFont="1" applyAlignment="1">
      <alignment horizontal="center" vertical="center" wrapText="1"/>
    </xf>
    <xf numFmtId="0" fontId="4" fillId="5" borderId="1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0" borderId="6" xfId="0" applyFont="1" applyBorder="1" applyAlignment="1">
      <alignment horizontal="center" vertical="center" wrapText="1"/>
    </xf>
    <xf numFmtId="0" fontId="5" fillId="4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40"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0" fillId="0" borderId="0" xfId="0" applyFont="1" applyAlignment="1">
      <alignment horizontal="center" vertical="center"/>
    </xf>
    <xf numFmtId="0" fontId="5" fillId="0" borderId="1" xfId="0" applyFont="1" applyBorder="1" applyAlignment="1">
      <alignment horizontal="center" vertical="center" wrapText="1"/>
    </xf>
    <xf numFmtId="0" fontId="4" fillId="4" borderId="7"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3" fillId="3" borderId="33"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6" borderId="11"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32"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Y62"/>
  <sheetViews>
    <sheetView tabSelected="1" zoomScale="70" zoomScaleNormal="70" workbookViewId="0">
      <selection activeCell="R19" sqref="R19"/>
    </sheetView>
  </sheetViews>
  <sheetFormatPr defaultColWidth="9.140625" defaultRowHeight="14.45"/>
  <cols>
    <col min="1" max="1" width="4" style="94" customWidth="1"/>
    <col min="2" max="2" width="36.85546875" style="26" customWidth="1"/>
    <col min="3" max="3" width="56.5703125" style="26" customWidth="1"/>
    <col min="4" max="4" width="56.5703125" style="139" customWidth="1"/>
    <col min="5" max="5" width="47.140625" style="26" customWidth="1"/>
    <col min="6" max="6" width="85.5703125" style="26" customWidth="1"/>
    <col min="7" max="7" width="13.85546875" style="26" bestFit="1" customWidth="1"/>
    <col min="8" max="8" width="17.85546875" style="26" bestFit="1" customWidth="1"/>
    <col min="9" max="9" width="15.28515625" style="26" bestFit="1" customWidth="1"/>
    <col min="10" max="10" width="16.85546875" style="26" customWidth="1"/>
    <col min="11" max="11" width="15.42578125" style="26" customWidth="1"/>
    <col min="12" max="12" width="15.5703125" style="26" customWidth="1"/>
    <col min="13" max="13" width="108.85546875" style="26" customWidth="1"/>
    <col min="14" max="14" width="2.42578125" style="26" customWidth="1"/>
    <col min="15" max="15" width="21.7109375" style="26" customWidth="1"/>
    <col min="16" max="16" width="18" style="26" customWidth="1"/>
    <col min="17" max="20" width="10.42578125" style="26" bestFit="1" customWidth="1"/>
    <col min="21" max="21" width="9.7109375" style="26" customWidth="1"/>
    <col min="22" max="22" width="9.140625" style="26"/>
    <col min="23" max="23" width="16" style="93" customWidth="1"/>
    <col min="24" max="24" width="17.7109375" style="26" customWidth="1"/>
    <col min="25" max="25" width="14.7109375" style="26" customWidth="1"/>
    <col min="26" max="16384" width="9.140625" style="26"/>
  </cols>
  <sheetData>
    <row r="1" spans="1:25" ht="15.95" thickBot="1">
      <c r="A1" s="19" t="s">
        <v>0</v>
      </c>
      <c r="B1" s="8"/>
      <c r="C1" s="8"/>
      <c r="D1" s="129"/>
      <c r="E1" s="8"/>
      <c r="F1" s="8"/>
      <c r="G1" s="8"/>
      <c r="H1" s="8"/>
      <c r="I1" s="8"/>
      <c r="J1" s="8"/>
      <c r="K1" s="8"/>
      <c r="L1" s="8"/>
      <c r="M1" s="8"/>
      <c r="N1" s="23"/>
      <c r="O1" s="23"/>
      <c r="P1" s="24"/>
      <c r="Q1" s="24"/>
      <c r="R1" s="25"/>
      <c r="S1" s="25"/>
      <c r="T1" s="25"/>
      <c r="U1" s="3"/>
      <c r="V1" s="3"/>
      <c r="W1" s="21"/>
      <c r="X1" s="23"/>
      <c r="Y1" s="23"/>
    </row>
    <row r="2" spans="1:25" ht="15.95" thickBot="1">
      <c r="A2" s="20"/>
      <c r="B2" s="18" t="s">
        <v>1</v>
      </c>
      <c r="C2" s="1"/>
      <c r="D2" s="130"/>
      <c r="E2" s="1"/>
      <c r="F2" s="1"/>
      <c r="G2" s="1"/>
      <c r="H2" s="1"/>
      <c r="I2" s="1"/>
      <c r="J2" s="1"/>
      <c r="K2" s="1"/>
      <c r="L2" s="1"/>
      <c r="M2" s="2"/>
      <c r="N2" s="7"/>
      <c r="O2" s="148" t="s">
        <v>2</v>
      </c>
      <c r="P2" s="149"/>
      <c r="Q2" s="149"/>
      <c r="R2" s="149"/>
      <c r="S2" s="149"/>
      <c r="T2" s="150"/>
      <c r="U2" s="3"/>
      <c r="V2" s="3"/>
      <c r="W2" s="21"/>
      <c r="X2" s="23"/>
      <c r="Y2" s="23"/>
    </row>
    <row r="3" spans="1:25" ht="15.95" thickBot="1">
      <c r="A3" s="20"/>
      <c r="B3" s="4"/>
      <c r="C3" s="5"/>
      <c r="D3" s="131"/>
      <c r="E3" s="5"/>
      <c r="F3" s="5"/>
      <c r="G3" s="5"/>
      <c r="H3" s="5"/>
      <c r="I3" s="5"/>
      <c r="J3" s="142" t="s">
        <v>3</v>
      </c>
      <c r="K3" s="143"/>
      <c r="L3" s="144"/>
      <c r="M3" s="6"/>
      <c r="N3" s="7"/>
      <c r="O3" s="9"/>
      <c r="P3" s="10"/>
      <c r="Q3" s="10"/>
      <c r="R3" s="10"/>
      <c r="S3" s="145" t="s">
        <v>4</v>
      </c>
      <c r="T3" s="146"/>
      <c r="U3" s="147" t="s">
        <v>5</v>
      </c>
      <c r="V3" s="147"/>
      <c r="W3" s="147"/>
      <c r="X3" s="147"/>
      <c r="Y3" s="147"/>
    </row>
    <row r="4" spans="1:25" ht="42.75" customHeight="1" thickBot="1">
      <c r="A4" s="20"/>
      <c r="B4" s="13" t="s">
        <v>6</v>
      </c>
      <c r="C4" s="11" t="s">
        <v>7</v>
      </c>
      <c r="D4" s="132"/>
      <c r="E4" s="11" t="s">
        <v>8</v>
      </c>
      <c r="F4" s="11" t="s">
        <v>9</v>
      </c>
      <c r="G4" s="11" t="s">
        <v>10</v>
      </c>
      <c r="H4" s="12" t="s">
        <v>11</v>
      </c>
      <c r="I4" s="11" t="s">
        <v>12</v>
      </c>
      <c r="J4" s="13" t="s">
        <v>13</v>
      </c>
      <c r="K4" s="11" t="s">
        <v>14</v>
      </c>
      <c r="L4" s="14" t="s">
        <v>15</v>
      </c>
      <c r="M4" s="14" t="s">
        <v>16</v>
      </c>
      <c r="N4" s="7"/>
      <c r="O4" s="15" t="s">
        <v>17</v>
      </c>
      <c r="P4" s="16" t="s">
        <v>18</v>
      </c>
      <c r="Q4" s="17" t="s">
        <v>19</v>
      </c>
      <c r="R4" s="17" t="s">
        <v>20</v>
      </c>
      <c r="S4" s="95" t="s">
        <v>21</v>
      </c>
      <c r="T4" s="96" t="s">
        <v>22</v>
      </c>
      <c r="U4" s="141" t="s">
        <v>23</v>
      </c>
      <c r="V4" s="141" t="s">
        <v>24</v>
      </c>
      <c r="W4" s="22" t="s">
        <v>25</v>
      </c>
      <c r="X4" s="141" t="s">
        <v>14</v>
      </c>
      <c r="Y4" s="141" t="s">
        <v>15</v>
      </c>
    </row>
    <row r="5" spans="1:25" ht="108.6">
      <c r="A5" s="20">
        <v>1</v>
      </c>
      <c r="B5" s="27" t="s">
        <v>26</v>
      </c>
      <c r="C5" s="28" t="s">
        <v>27</v>
      </c>
      <c r="D5" s="140"/>
      <c r="E5" s="28" t="s">
        <v>28</v>
      </c>
      <c r="F5" s="28" t="s">
        <v>29</v>
      </c>
      <c r="G5" s="28" t="s">
        <v>30</v>
      </c>
      <c r="H5" s="28">
        <v>150</v>
      </c>
      <c r="I5" s="29" t="s">
        <v>31</v>
      </c>
      <c r="J5" s="30" t="s">
        <v>32</v>
      </c>
      <c r="K5" s="31">
        <v>10</v>
      </c>
      <c r="L5" s="32">
        <v>50</v>
      </c>
      <c r="M5" s="33"/>
      <c r="N5" s="7"/>
      <c r="O5" s="34"/>
      <c r="P5" s="35"/>
      <c r="Q5" s="36"/>
      <c r="R5" s="37"/>
      <c r="S5" s="97" t="s">
        <v>33</v>
      </c>
      <c r="T5" s="98"/>
      <c r="U5" s="38">
        <f t="shared" ref="U5" si="0">IF(ISBLANK(O5),H5,O5)</f>
        <v>150</v>
      </c>
      <c r="V5" s="39">
        <f t="shared" ref="V5" si="1">24*Q5+R5</f>
        <v>0</v>
      </c>
      <c r="W5" s="40" cm="1">
        <f t="array" ref="W5">_xlfn.IFS(ISBLANK(P5),0,P5="Fiber",40,P5="Fixed Wireless",20,P5="Copper",10)</f>
        <v>0</v>
      </c>
      <c r="X5" s="41">
        <f t="shared" ref="X5" si="2">K5</f>
        <v>10</v>
      </c>
      <c r="Y5" s="41">
        <f t="shared" ref="Y5" si="3">L5</f>
        <v>50</v>
      </c>
    </row>
    <row r="6" spans="1:25" ht="77.45">
      <c r="A6" s="20">
        <v>2</v>
      </c>
      <c r="B6" s="42" t="s">
        <v>34</v>
      </c>
      <c r="C6" s="43" t="s">
        <v>35</v>
      </c>
      <c r="D6" s="140"/>
      <c r="E6" s="44" t="s">
        <v>36</v>
      </c>
      <c r="F6" s="43" t="s">
        <v>37</v>
      </c>
      <c r="G6" s="45" t="s">
        <v>30</v>
      </c>
      <c r="H6" s="45">
        <v>150</v>
      </c>
      <c r="I6" s="46" t="s">
        <v>38</v>
      </c>
      <c r="J6" s="47" t="s">
        <v>39</v>
      </c>
      <c r="K6" s="48">
        <v>10</v>
      </c>
      <c r="L6" s="49">
        <v>50</v>
      </c>
      <c r="M6" s="50" t="s">
        <v>40</v>
      </c>
      <c r="N6" s="7"/>
      <c r="O6" s="51"/>
      <c r="P6" s="52"/>
      <c r="Q6" s="53"/>
      <c r="R6" s="54"/>
      <c r="S6" s="99"/>
      <c r="T6" s="100"/>
      <c r="U6" s="38">
        <f t="shared" ref="U6:U8" si="4">IF(ISBLANK(O6),H6,O6)</f>
        <v>150</v>
      </c>
      <c r="V6" s="39">
        <f t="shared" ref="V6:V8" si="5">24*Q6+R6</f>
        <v>0</v>
      </c>
      <c r="W6" s="40" cm="1">
        <f t="array" ref="W6">_xlfn.IFS(ISBLANK(P6),0,P6="Fiber",40,P6="Fixed Wireless",20,P6="Copper",10)</f>
        <v>0</v>
      </c>
      <c r="X6" s="41">
        <f t="shared" ref="X6:X8" si="6">K6</f>
        <v>10</v>
      </c>
      <c r="Y6" s="41">
        <f t="shared" ref="Y6:Y8" si="7">L6</f>
        <v>50</v>
      </c>
    </row>
    <row r="7" spans="1:25" ht="62.1">
      <c r="A7" s="20">
        <v>3</v>
      </c>
      <c r="B7" s="27" t="s">
        <v>41</v>
      </c>
      <c r="C7" s="28" t="s">
        <v>42</v>
      </c>
      <c r="D7" s="140"/>
      <c r="E7" s="28" t="s">
        <v>43</v>
      </c>
      <c r="F7" s="28" t="s">
        <v>44</v>
      </c>
      <c r="G7" s="28" t="s">
        <v>30</v>
      </c>
      <c r="H7" s="28">
        <v>150</v>
      </c>
      <c r="I7" s="29" t="s">
        <v>45</v>
      </c>
      <c r="J7" s="27" t="s">
        <v>32</v>
      </c>
      <c r="K7" s="55">
        <v>10</v>
      </c>
      <c r="L7" s="56">
        <v>50</v>
      </c>
      <c r="M7" s="57" t="s">
        <v>46</v>
      </c>
      <c r="N7" s="7"/>
      <c r="O7" s="58"/>
      <c r="P7" s="59"/>
      <c r="Q7" s="59"/>
      <c r="R7" s="37"/>
      <c r="S7" s="101"/>
      <c r="T7" s="102" t="s">
        <v>33</v>
      </c>
      <c r="U7" s="38">
        <f t="shared" si="4"/>
        <v>150</v>
      </c>
      <c r="V7" s="39">
        <f t="shared" si="5"/>
        <v>0</v>
      </c>
      <c r="W7" s="40" cm="1">
        <f t="array" ref="W7">_xlfn.IFS(ISBLANK(P7),0,P7="Fiber",40,P7="Fixed Wireless",20,P7="Copper",10)</f>
        <v>0</v>
      </c>
      <c r="X7" s="41">
        <f t="shared" si="6"/>
        <v>10</v>
      </c>
      <c r="Y7" s="41">
        <f t="shared" si="7"/>
        <v>50</v>
      </c>
    </row>
    <row r="8" spans="1:25" ht="62.1">
      <c r="A8" s="20">
        <v>4</v>
      </c>
      <c r="B8" s="42" t="s">
        <v>47</v>
      </c>
      <c r="C8" s="60" t="s">
        <v>48</v>
      </c>
      <c r="D8" s="140"/>
      <c r="E8" s="61" t="s">
        <v>43</v>
      </c>
      <c r="F8" s="60" t="s">
        <v>49</v>
      </c>
      <c r="G8" s="60" t="s">
        <v>30</v>
      </c>
      <c r="H8" s="60">
        <v>150</v>
      </c>
      <c r="I8" s="62" t="s">
        <v>31</v>
      </c>
      <c r="J8" s="42" t="s">
        <v>32</v>
      </c>
      <c r="K8" s="63">
        <v>10</v>
      </c>
      <c r="L8" s="64">
        <v>50</v>
      </c>
      <c r="M8" s="50" t="s">
        <v>46</v>
      </c>
      <c r="N8" s="7"/>
      <c r="O8" s="51">
        <v>180</v>
      </c>
      <c r="P8" s="52" t="s">
        <v>50</v>
      </c>
      <c r="Q8" s="53">
        <v>1215</v>
      </c>
      <c r="R8" s="54">
        <v>0</v>
      </c>
      <c r="S8" s="103" t="s">
        <v>33</v>
      </c>
      <c r="T8" s="100">
        <v>2394</v>
      </c>
      <c r="U8" s="38">
        <f t="shared" si="4"/>
        <v>180</v>
      </c>
      <c r="V8" s="39">
        <f t="shared" si="5"/>
        <v>29160</v>
      </c>
      <c r="W8" s="40" cm="1">
        <f t="array" ref="W8">_xlfn.IFS(ISBLANK(P8),0,P8="Fiber",40,P8="Fixed Wireless",20,P8="Copper",10)</f>
        <v>40</v>
      </c>
      <c r="X8" s="41">
        <f t="shared" si="6"/>
        <v>10</v>
      </c>
      <c r="Y8" s="41">
        <f t="shared" si="7"/>
        <v>50</v>
      </c>
    </row>
    <row r="9" spans="1:25" ht="30.95">
      <c r="A9" s="20">
        <v>5</v>
      </c>
      <c r="B9" s="27" t="s">
        <v>51</v>
      </c>
      <c r="C9" s="28" t="s">
        <v>52</v>
      </c>
      <c r="D9" s="140"/>
      <c r="E9" s="28" t="s">
        <v>53</v>
      </c>
      <c r="F9" s="28" t="s">
        <v>54</v>
      </c>
      <c r="G9" s="28" t="s">
        <v>30</v>
      </c>
      <c r="H9" s="28">
        <v>150</v>
      </c>
      <c r="I9" s="29" t="s">
        <v>31</v>
      </c>
      <c r="J9" s="27" t="s">
        <v>32</v>
      </c>
      <c r="K9" s="55">
        <v>10</v>
      </c>
      <c r="L9" s="56">
        <v>50</v>
      </c>
      <c r="M9" s="57"/>
      <c r="N9" s="7"/>
      <c r="O9" s="58">
        <v>90</v>
      </c>
      <c r="P9" s="59" t="s">
        <v>50</v>
      </c>
      <c r="Q9" s="59">
        <v>850.5</v>
      </c>
      <c r="R9" s="37">
        <v>0</v>
      </c>
      <c r="S9" s="97" t="s">
        <v>33</v>
      </c>
      <c r="T9" s="104">
        <v>2394</v>
      </c>
      <c r="U9" s="38">
        <f t="shared" ref="U9:U59" si="8">IF(ISBLANK(O9),H9,O9)</f>
        <v>90</v>
      </c>
      <c r="V9" s="39">
        <f t="shared" ref="V9:V59" si="9">24*Q9+R9</f>
        <v>20412</v>
      </c>
      <c r="W9" s="40" cm="1">
        <f t="array" ref="W9">_xlfn.IFS(ISBLANK(P9),0,P9="Fiber",40,P9="Fixed Wireless",20,P9="Copper",10)</f>
        <v>40</v>
      </c>
      <c r="X9" s="41">
        <f t="shared" ref="X9:X59" si="10">K9</f>
        <v>10</v>
      </c>
      <c r="Y9" s="41">
        <f t="shared" ref="Y9:Y15" si="11">L9</f>
        <v>50</v>
      </c>
    </row>
    <row r="10" spans="1:25" ht="170.45">
      <c r="A10" s="20">
        <v>6</v>
      </c>
      <c r="B10" s="65" t="s">
        <v>55</v>
      </c>
      <c r="C10" s="43" t="s">
        <v>56</v>
      </c>
      <c r="D10" s="140"/>
      <c r="E10" s="43" t="s">
        <v>43</v>
      </c>
      <c r="F10" s="43" t="s">
        <v>57</v>
      </c>
      <c r="G10" s="45" t="s">
        <v>30</v>
      </c>
      <c r="H10" s="45">
        <v>150</v>
      </c>
      <c r="I10" s="46" t="s">
        <v>45</v>
      </c>
      <c r="J10" s="65" t="s">
        <v>32</v>
      </c>
      <c r="K10" s="66">
        <v>10</v>
      </c>
      <c r="L10" s="67">
        <v>50</v>
      </c>
      <c r="M10" s="68" t="s">
        <v>58</v>
      </c>
      <c r="N10" s="7"/>
      <c r="O10" s="69">
        <v>150</v>
      </c>
      <c r="P10" s="70" t="s">
        <v>50</v>
      </c>
      <c r="Q10" s="54">
        <v>1583</v>
      </c>
      <c r="R10" s="54">
        <v>300</v>
      </c>
      <c r="S10" s="105">
        <v>1215</v>
      </c>
      <c r="T10" s="106" t="s">
        <v>33</v>
      </c>
      <c r="U10" s="38">
        <f t="shared" si="8"/>
        <v>150</v>
      </c>
      <c r="V10" s="39">
        <f t="shared" si="9"/>
        <v>38292</v>
      </c>
      <c r="W10" s="40" cm="1">
        <f t="array" ref="W10">_xlfn.IFS(ISBLANK(P10),0,P10="Fiber",40,P10="Fixed Wireless",20,P10="Copper",10)</f>
        <v>40</v>
      </c>
      <c r="X10" s="41">
        <f t="shared" si="10"/>
        <v>10</v>
      </c>
      <c r="Y10" s="41">
        <f t="shared" si="11"/>
        <v>50</v>
      </c>
    </row>
    <row r="11" spans="1:25" ht="62.1">
      <c r="A11" s="20">
        <v>7</v>
      </c>
      <c r="B11" s="30" t="s">
        <v>59</v>
      </c>
      <c r="C11" s="71" t="s">
        <v>60</v>
      </c>
      <c r="D11" s="140"/>
      <c r="E11" s="71" t="s">
        <v>61</v>
      </c>
      <c r="F11" s="71" t="s">
        <v>62</v>
      </c>
      <c r="G11" s="72" t="s">
        <v>30</v>
      </c>
      <c r="H11" s="72">
        <v>200</v>
      </c>
      <c r="I11" s="73" t="s">
        <v>38</v>
      </c>
      <c r="J11" s="27" t="s">
        <v>32</v>
      </c>
      <c r="K11" s="55">
        <v>10</v>
      </c>
      <c r="L11" s="56">
        <v>50</v>
      </c>
      <c r="M11" s="33" t="s">
        <v>63</v>
      </c>
      <c r="N11" s="7"/>
      <c r="O11" s="34"/>
      <c r="P11" s="35"/>
      <c r="Q11" s="36"/>
      <c r="R11" s="37"/>
      <c r="S11" s="107"/>
      <c r="T11" s="98"/>
      <c r="U11" s="38">
        <f t="shared" si="8"/>
        <v>200</v>
      </c>
      <c r="V11" s="39">
        <f t="shared" si="9"/>
        <v>0</v>
      </c>
      <c r="W11" s="40" cm="1">
        <f t="array" ref="W11">_xlfn.IFS(ISBLANK(P11),0,P11="Fiber",40,P11="Fixed Wireless",20,P11="Copper",10)</f>
        <v>0</v>
      </c>
      <c r="X11" s="41">
        <f t="shared" si="10"/>
        <v>10</v>
      </c>
      <c r="Y11" s="41">
        <f t="shared" si="11"/>
        <v>50</v>
      </c>
    </row>
    <row r="12" spans="1:25" ht="62.1">
      <c r="A12" s="20">
        <v>8</v>
      </c>
      <c r="B12" s="65" t="s">
        <v>59</v>
      </c>
      <c r="C12" s="43" t="s">
        <v>60</v>
      </c>
      <c r="D12" s="140"/>
      <c r="E12" s="43" t="s">
        <v>61</v>
      </c>
      <c r="F12" s="43" t="s">
        <v>62</v>
      </c>
      <c r="G12" s="45" t="s">
        <v>30</v>
      </c>
      <c r="H12" s="45">
        <v>200</v>
      </c>
      <c r="I12" s="46" t="s">
        <v>31</v>
      </c>
      <c r="J12" s="65" t="s">
        <v>32</v>
      </c>
      <c r="K12" s="66">
        <v>10</v>
      </c>
      <c r="L12" s="67">
        <v>50</v>
      </c>
      <c r="M12" s="68" t="s">
        <v>63</v>
      </c>
      <c r="N12" s="7"/>
      <c r="O12" s="51"/>
      <c r="P12" s="52"/>
      <c r="Q12" s="53"/>
      <c r="R12" s="54"/>
      <c r="S12" s="103" t="s">
        <v>33</v>
      </c>
      <c r="T12" s="100"/>
      <c r="U12" s="38">
        <f t="shared" si="8"/>
        <v>200</v>
      </c>
      <c r="V12" s="39">
        <f t="shared" si="9"/>
        <v>0</v>
      </c>
      <c r="W12" s="40" cm="1">
        <f t="array" ref="W12">_xlfn.IFS(ISBLANK(P12),0,P12="Fiber",40,P12="Fixed Wireless",20,P12="Copper",10)</f>
        <v>0</v>
      </c>
      <c r="X12" s="41">
        <f t="shared" si="10"/>
        <v>10</v>
      </c>
      <c r="Y12" s="41">
        <f t="shared" si="11"/>
        <v>50</v>
      </c>
    </row>
    <row r="13" spans="1:25" ht="62.1">
      <c r="A13" s="20">
        <v>9</v>
      </c>
      <c r="B13" s="30" t="s">
        <v>64</v>
      </c>
      <c r="C13" s="72" t="s">
        <v>65</v>
      </c>
      <c r="D13" s="140"/>
      <c r="E13" s="72" t="s">
        <v>43</v>
      </c>
      <c r="F13" s="72" t="s">
        <v>66</v>
      </c>
      <c r="G13" s="72" t="s">
        <v>30</v>
      </c>
      <c r="H13" s="72">
        <v>150</v>
      </c>
      <c r="I13" s="73" t="s">
        <v>45</v>
      </c>
      <c r="J13" s="30" t="s">
        <v>32</v>
      </c>
      <c r="K13" s="31">
        <v>10</v>
      </c>
      <c r="L13" s="32">
        <v>50</v>
      </c>
      <c r="M13" s="33" t="s">
        <v>46</v>
      </c>
      <c r="N13" s="7"/>
      <c r="O13" s="34"/>
      <c r="P13" s="35"/>
      <c r="Q13" s="36"/>
      <c r="R13" s="37"/>
      <c r="S13" s="108"/>
      <c r="T13" s="102" t="s">
        <v>33</v>
      </c>
      <c r="U13" s="38">
        <f t="shared" si="8"/>
        <v>150</v>
      </c>
      <c r="V13" s="39">
        <f t="shared" si="9"/>
        <v>0</v>
      </c>
      <c r="W13" s="40" cm="1">
        <f t="array" ref="W13">_xlfn.IFS(ISBLANK(P13),0,P13="Fiber",40,P13="Fixed Wireless",20,P13="Copper",10)</f>
        <v>0</v>
      </c>
      <c r="X13" s="41">
        <f t="shared" si="10"/>
        <v>10</v>
      </c>
      <c r="Y13" s="41">
        <f t="shared" si="11"/>
        <v>50</v>
      </c>
    </row>
    <row r="14" spans="1:25" ht="62.1">
      <c r="A14" s="20">
        <v>10</v>
      </c>
      <c r="B14" s="74" t="s">
        <v>67</v>
      </c>
      <c r="C14" s="75" t="s">
        <v>68</v>
      </c>
      <c r="D14" s="140"/>
      <c r="E14" s="75" t="s">
        <v>43</v>
      </c>
      <c r="F14" s="75" t="s">
        <v>69</v>
      </c>
      <c r="G14" s="75" t="s">
        <v>30</v>
      </c>
      <c r="H14" s="75">
        <v>150</v>
      </c>
      <c r="I14" s="76" t="s">
        <v>70</v>
      </c>
      <c r="J14" s="74" t="s">
        <v>32</v>
      </c>
      <c r="K14" s="77">
        <v>10</v>
      </c>
      <c r="L14" s="78">
        <v>50</v>
      </c>
      <c r="M14" s="79" t="s">
        <v>46</v>
      </c>
      <c r="N14" s="7"/>
      <c r="O14" s="51"/>
      <c r="P14" s="52"/>
      <c r="Q14" s="53"/>
      <c r="R14" s="54"/>
      <c r="S14" s="109"/>
      <c r="T14" s="110"/>
      <c r="U14" s="38">
        <f t="shared" si="8"/>
        <v>150</v>
      </c>
      <c r="V14" s="39">
        <f t="shared" si="9"/>
        <v>0</v>
      </c>
      <c r="W14" s="40" cm="1">
        <f t="array" ref="W14">_xlfn.IFS(ISBLANK(P14),0,P14="Fiber",40,P14="Fixed Wireless",20,P14="Copper",10)</f>
        <v>0</v>
      </c>
      <c r="X14" s="41">
        <f t="shared" si="10"/>
        <v>10</v>
      </c>
      <c r="Y14" s="41">
        <f t="shared" si="11"/>
        <v>50</v>
      </c>
    </row>
    <row r="15" spans="1:25" ht="62.1">
      <c r="A15" s="20">
        <v>11</v>
      </c>
      <c r="B15" s="30" t="s">
        <v>67</v>
      </c>
      <c r="C15" s="72" t="s">
        <v>68</v>
      </c>
      <c r="D15" s="140"/>
      <c r="E15" s="72" t="s">
        <v>43</v>
      </c>
      <c r="F15" s="72" t="s">
        <v>69</v>
      </c>
      <c r="G15" s="72" t="s">
        <v>30</v>
      </c>
      <c r="H15" s="72">
        <v>150</v>
      </c>
      <c r="I15" s="73" t="s">
        <v>45</v>
      </c>
      <c r="J15" s="30" t="s">
        <v>32</v>
      </c>
      <c r="K15" s="31">
        <v>10</v>
      </c>
      <c r="L15" s="32">
        <v>50</v>
      </c>
      <c r="M15" s="33" t="s">
        <v>46</v>
      </c>
      <c r="N15" s="7"/>
      <c r="O15" s="34"/>
      <c r="P15" s="35"/>
      <c r="Q15" s="36"/>
      <c r="R15" s="37"/>
      <c r="S15" s="111"/>
      <c r="T15" s="102" t="s">
        <v>33</v>
      </c>
      <c r="U15" s="38">
        <f t="shared" si="8"/>
        <v>150</v>
      </c>
      <c r="V15" s="39">
        <f t="shared" si="9"/>
        <v>0</v>
      </c>
      <c r="W15" s="40" cm="1">
        <f t="array" ref="W15">_xlfn.IFS(ISBLANK(P15),0,P15="Fiber",40,P15="Fixed Wireless",20,P15="Copper",10)</f>
        <v>0</v>
      </c>
      <c r="X15" s="41">
        <f t="shared" si="10"/>
        <v>10</v>
      </c>
      <c r="Y15" s="41">
        <f t="shared" si="11"/>
        <v>50</v>
      </c>
    </row>
    <row r="16" spans="1:25" ht="30.95">
      <c r="A16" s="20">
        <v>12</v>
      </c>
      <c r="B16" s="74" t="s">
        <v>71</v>
      </c>
      <c r="C16" s="75" t="s">
        <v>72</v>
      </c>
      <c r="D16" s="140"/>
      <c r="E16" s="75" t="s">
        <v>73</v>
      </c>
      <c r="F16" s="75" t="s">
        <v>74</v>
      </c>
      <c r="G16" s="75" t="s">
        <v>30</v>
      </c>
      <c r="H16" s="75">
        <v>150</v>
      </c>
      <c r="I16" s="76" t="s">
        <v>31</v>
      </c>
      <c r="J16" s="74" t="s">
        <v>32</v>
      </c>
      <c r="K16" s="77">
        <v>10</v>
      </c>
      <c r="L16" s="78">
        <v>50</v>
      </c>
      <c r="M16" s="79"/>
      <c r="N16" s="7"/>
      <c r="O16" s="51">
        <v>90</v>
      </c>
      <c r="P16" s="52" t="s">
        <v>50</v>
      </c>
      <c r="Q16" s="53">
        <v>850.5</v>
      </c>
      <c r="R16" s="54">
        <v>0</v>
      </c>
      <c r="S16" s="103" t="s">
        <v>33</v>
      </c>
      <c r="T16" s="100">
        <v>2394</v>
      </c>
      <c r="U16" s="38">
        <f t="shared" si="8"/>
        <v>90</v>
      </c>
      <c r="V16" s="39">
        <f t="shared" si="9"/>
        <v>20412</v>
      </c>
      <c r="W16" s="40" cm="1">
        <f t="array" ref="W16">_xlfn.IFS(ISBLANK(P16),0,P16="Fiber",40,P16="Fixed Wireless",20,P16="Copper",10)</f>
        <v>40</v>
      </c>
      <c r="X16" s="41">
        <f t="shared" si="10"/>
        <v>10</v>
      </c>
      <c r="Y16" s="41">
        <f t="shared" ref="Y16:Y31" si="12">L16</f>
        <v>50</v>
      </c>
    </row>
    <row r="17" spans="1:25" ht="151.5" customHeight="1">
      <c r="A17" s="20">
        <v>13</v>
      </c>
      <c r="B17" s="30" t="s">
        <v>75</v>
      </c>
      <c r="C17" s="72" t="s">
        <v>76</v>
      </c>
      <c r="D17" s="140"/>
      <c r="E17" s="72" t="s">
        <v>77</v>
      </c>
      <c r="F17" s="72" t="s">
        <v>78</v>
      </c>
      <c r="G17" s="72" t="s">
        <v>30</v>
      </c>
      <c r="H17" s="72">
        <v>150</v>
      </c>
      <c r="I17" s="73" t="s">
        <v>31</v>
      </c>
      <c r="J17" s="30" t="s">
        <v>32</v>
      </c>
      <c r="K17" s="31">
        <v>10</v>
      </c>
      <c r="L17" s="32">
        <v>50</v>
      </c>
      <c r="M17" s="33" t="s">
        <v>79</v>
      </c>
      <c r="N17" s="7"/>
      <c r="O17" s="34"/>
      <c r="P17" s="35"/>
      <c r="Q17" s="36"/>
      <c r="R17" s="37"/>
      <c r="S17" s="97" t="s">
        <v>33</v>
      </c>
      <c r="T17" s="112"/>
      <c r="U17" s="80">
        <f t="shared" si="8"/>
        <v>150</v>
      </c>
      <c r="V17" s="39">
        <f t="shared" si="9"/>
        <v>0</v>
      </c>
      <c r="W17" s="40" cm="1">
        <f t="array" ref="W17">_xlfn.IFS(ISBLANK(P17),0,P17="Fiber",40,P17="Fixed Wireless",20,P17="Copper",10)</f>
        <v>0</v>
      </c>
      <c r="X17" s="41">
        <f t="shared" si="10"/>
        <v>10</v>
      </c>
      <c r="Y17" s="41">
        <f t="shared" si="12"/>
        <v>50</v>
      </c>
    </row>
    <row r="18" spans="1:25" ht="15.6">
      <c r="A18" s="20">
        <v>14</v>
      </c>
      <c r="B18" s="74"/>
      <c r="C18" s="75"/>
      <c r="D18" s="136"/>
      <c r="E18" s="75"/>
      <c r="F18" s="75"/>
      <c r="G18" s="75"/>
      <c r="H18" s="75"/>
      <c r="I18" s="76"/>
      <c r="J18" s="74"/>
      <c r="K18" s="77"/>
      <c r="L18" s="78"/>
      <c r="M18" s="79"/>
      <c r="N18" s="7"/>
      <c r="O18" s="51"/>
      <c r="P18" s="52"/>
      <c r="Q18" s="53"/>
      <c r="R18" s="54"/>
      <c r="S18" s="113"/>
      <c r="T18" s="100"/>
      <c r="U18" s="38">
        <f t="shared" si="8"/>
        <v>0</v>
      </c>
      <c r="V18" s="39">
        <f t="shared" si="9"/>
        <v>0</v>
      </c>
      <c r="W18" s="40" cm="1">
        <f t="array" ref="W18">_xlfn.IFS(ISBLANK(P18),0,P18="Fiber",40,P18="Fixed Wireless",20,P18="Copper",10)</f>
        <v>0</v>
      </c>
      <c r="X18" s="41">
        <f t="shared" si="10"/>
        <v>0</v>
      </c>
      <c r="Y18" s="41">
        <f t="shared" si="12"/>
        <v>0</v>
      </c>
    </row>
    <row r="19" spans="1:25" ht="15.6">
      <c r="A19" s="20">
        <v>15</v>
      </c>
      <c r="B19" s="30"/>
      <c r="C19" s="72"/>
      <c r="D19" s="135"/>
      <c r="E19" s="72"/>
      <c r="F19" s="72"/>
      <c r="G19" s="72"/>
      <c r="H19" s="72"/>
      <c r="I19" s="73"/>
      <c r="J19" s="30"/>
      <c r="K19" s="31"/>
      <c r="L19" s="32"/>
      <c r="M19" s="33"/>
      <c r="N19" s="7"/>
      <c r="O19" s="34"/>
      <c r="P19" s="35"/>
      <c r="Q19" s="36"/>
      <c r="R19" s="37"/>
      <c r="S19" s="114"/>
      <c r="T19" s="98"/>
      <c r="U19" s="38">
        <f t="shared" si="8"/>
        <v>0</v>
      </c>
      <c r="V19" s="39">
        <f t="shared" si="9"/>
        <v>0</v>
      </c>
      <c r="W19" s="40" cm="1">
        <f t="array" ref="W19">_xlfn.IFS(ISBLANK(P19),0,P19="Fiber",40,P19="Fixed Wireless",20,P19="Copper",10)</f>
        <v>0</v>
      </c>
      <c r="X19" s="41">
        <f t="shared" si="10"/>
        <v>0</v>
      </c>
      <c r="Y19" s="41">
        <f t="shared" si="12"/>
        <v>0</v>
      </c>
    </row>
    <row r="20" spans="1:25" ht="15.6">
      <c r="A20" s="20">
        <v>16</v>
      </c>
      <c r="B20" s="47"/>
      <c r="C20" s="61"/>
      <c r="D20" s="137"/>
      <c r="E20" s="61"/>
      <c r="F20" s="61"/>
      <c r="G20" s="61"/>
      <c r="H20" s="61"/>
      <c r="I20" s="81"/>
      <c r="J20" s="47"/>
      <c r="K20" s="48"/>
      <c r="L20" s="49"/>
      <c r="M20" s="50"/>
      <c r="N20" s="82"/>
      <c r="O20" s="51"/>
      <c r="P20" s="52"/>
      <c r="Q20" s="53"/>
      <c r="R20" s="54"/>
      <c r="S20" s="115"/>
      <c r="T20" s="100"/>
      <c r="U20" s="38">
        <f t="shared" si="8"/>
        <v>0</v>
      </c>
      <c r="V20" s="39">
        <f t="shared" si="9"/>
        <v>0</v>
      </c>
      <c r="W20" s="40" cm="1">
        <f t="array" ref="W20">_xlfn.IFS(ISBLANK(P20),0,P20="Fiber",40,P20="Fixed Wireless",20,P20="Copper",10)</f>
        <v>0</v>
      </c>
      <c r="X20" s="41">
        <f t="shared" si="10"/>
        <v>0</v>
      </c>
      <c r="Y20" s="41">
        <f t="shared" si="12"/>
        <v>0</v>
      </c>
    </row>
    <row r="21" spans="1:25" ht="15.6">
      <c r="A21" s="20">
        <v>17</v>
      </c>
      <c r="B21" s="30"/>
      <c r="C21" s="72"/>
      <c r="D21" s="135"/>
      <c r="E21" s="72"/>
      <c r="F21" s="72"/>
      <c r="G21" s="72"/>
      <c r="H21" s="72"/>
      <c r="I21" s="73"/>
      <c r="J21" s="30"/>
      <c r="K21" s="31"/>
      <c r="L21" s="32"/>
      <c r="M21" s="33"/>
      <c r="N21" s="82"/>
      <c r="O21" s="34"/>
      <c r="P21" s="35"/>
      <c r="Q21" s="36"/>
      <c r="R21" s="37"/>
      <c r="S21" s="116"/>
      <c r="T21" s="98"/>
      <c r="U21" s="38">
        <f t="shared" si="8"/>
        <v>0</v>
      </c>
      <c r="V21" s="39">
        <f t="shared" si="9"/>
        <v>0</v>
      </c>
      <c r="W21" s="40" cm="1">
        <f t="array" ref="W21">_xlfn.IFS(ISBLANK(P21),0,P21="Fiber",40,P21="Fixed Wireless",20,P21="Copper",10)</f>
        <v>0</v>
      </c>
      <c r="X21" s="41">
        <f t="shared" si="10"/>
        <v>0</v>
      </c>
      <c r="Y21" s="41">
        <f t="shared" si="12"/>
        <v>0</v>
      </c>
    </row>
    <row r="22" spans="1:25" ht="15.6">
      <c r="A22" s="20">
        <v>18</v>
      </c>
      <c r="B22" s="42"/>
      <c r="C22" s="60"/>
      <c r="D22" s="133"/>
      <c r="E22" s="61"/>
      <c r="F22" s="60"/>
      <c r="G22" s="60"/>
      <c r="H22" s="60"/>
      <c r="I22" s="62"/>
      <c r="J22" s="42"/>
      <c r="K22" s="63"/>
      <c r="L22" s="64"/>
      <c r="M22" s="50"/>
      <c r="N22" s="82"/>
      <c r="O22" s="51"/>
      <c r="P22" s="52"/>
      <c r="Q22" s="53"/>
      <c r="R22" s="54"/>
      <c r="S22" s="117"/>
      <c r="T22" s="100"/>
      <c r="U22" s="38">
        <f t="shared" si="8"/>
        <v>0</v>
      </c>
      <c r="V22" s="39">
        <f t="shared" si="9"/>
        <v>0</v>
      </c>
      <c r="W22" s="40" cm="1">
        <f t="array" ref="W22">_xlfn.IFS(ISBLANK(P22),0,P22="Fiber",40,P22="Fixed Wireless",20,P22="Copper",10)</f>
        <v>0</v>
      </c>
      <c r="X22" s="41">
        <f t="shared" si="10"/>
        <v>0</v>
      </c>
      <c r="Y22" s="41">
        <f t="shared" si="12"/>
        <v>0</v>
      </c>
    </row>
    <row r="23" spans="1:25" ht="15.6">
      <c r="A23" s="20">
        <v>19</v>
      </c>
      <c r="B23" s="30"/>
      <c r="C23" s="72"/>
      <c r="D23" s="135"/>
      <c r="E23" s="72"/>
      <c r="F23" s="72"/>
      <c r="G23" s="72"/>
      <c r="H23" s="72"/>
      <c r="I23" s="73"/>
      <c r="J23" s="30"/>
      <c r="K23" s="31"/>
      <c r="L23" s="32"/>
      <c r="M23" s="33"/>
      <c r="N23" s="7"/>
      <c r="O23" s="34"/>
      <c r="P23" s="35"/>
      <c r="Q23" s="36"/>
      <c r="R23" s="36"/>
      <c r="S23" s="101"/>
      <c r="T23" s="98"/>
      <c r="U23" s="38">
        <f t="shared" si="8"/>
        <v>0</v>
      </c>
      <c r="V23" s="39">
        <f t="shared" si="9"/>
        <v>0</v>
      </c>
      <c r="W23" s="40" cm="1">
        <f t="array" ref="W23">_xlfn.IFS(ISBLANK(P23),0,P23="Fiber",40,P23="Fixed Wireless",20,P23="Copper",10)</f>
        <v>0</v>
      </c>
      <c r="X23" s="41">
        <f t="shared" si="10"/>
        <v>0</v>
      </c>
      <c r="Y23" s="41">
        <f t="shared" si="12"/>
        <v>0</v>
      </c>
    </row>
    <row r="24" spans="1:25" ht="15.6">
      <c r="A24" s="20">
        <v>20</v>
      </c>
      <c r="B24" s="47"/>
      <c r="C24" s="61"/>
      <c r="D24" s="137"/>
      <c r="E24" s="61"/>
      <c r="F24" s="61"/>
      <c r="G24" s="61"/>
      <c r="H24" s="61"/>
      <c r="I24" s="81"/>
      <c r="J24" s="47"/>
      <c r="K24" s="48"/>
      <c r="L24" s="49"/>
      <c r="M24" s="50"/>
      <c r="N24" s="7"/>
      <c r="O24" s="51"/>
      <c r="P24" s="52"/>
      <c r="Q24" s="53"/>
      <c r="R24" s="53"/>
      <c r="S24" s="99"/>
      <c r="T24" s="100"/>
      <c r="U24" s="38">
        <f t="shared" si="8"/>
        <v>0</v>
      </c>
      <c r="V24" s="39">
        <f t="shared" si="9"/>
        <v>0</v>
      </c>
      <c r="W24" s="40" cm="1">
        <f t="array" ref="W24">_xlfn.IFS(ISBLANK(P24),0,P24="Fiber",40,P24="Fixed Wireless",20,P24="Copper",10)</f>
        <v>0</v>
      </c>
      <c r="X24" s="41">
        <f t="shared" si="10"/>
        <v>0</v>
      </c>
      <c r="Y24" s="41">
        <f t="shared" si="12"/>
        <v>0</v>
      </c>
    </row>
    <row r="25" spans="1:25" ht="15.6">
      <c r="A25" s="20">
        <v>21</v>
      </c>
      <c r="B25" s="30"/>
      <c r="C25" s="72"/>
      <c r="D25" s="135"/>
      <c r="E25" s="72"/>
      <c r="F25" s="72"/>
      <c r="G25" s="72"/>
      <c r="H25" s="72"/>
      <c r="I25" s="73"/>
      <c r="J25" s="30"/>
      <c r="K25" s="31"/>
      <c r="L25" s="32"/>
      <c r="M25" s="33"/>
      <c r="N25" s="7"/>
      <c r="O25" s="34"/>
      <c r="P25" s="35"/>
      <c r="Q25" s="36"/>
      <c r="R25" s="36"/>
      <c r="S25" s="101"/>
      <c r="T25" s="118"/>
      <c r="U25" s="38">
        <f t="shared" si="8"/>
        <v>0</v>
      </c>
      <c r="V25" s="39">
        <f t="shared" si="9"/>
        <v>0</v>
      </c>
      <c r="W25" s="40" cm="1">
        <f t="array" ref="W25">_xlfn.IFS(ISBLANK(P25),0,P25="Fiber",40,P25="Fixed Wireless",20,P25="Copper",10)</f>
        <v>0</v>
      </c>
      <c r="X25" s="41">
        <f t="shared" si="10"/>
        <v>0</v>
      </c>
      <c r="Y25" s="41">
        <f t="shared" si="12"/>
        <v>0</v>
      </c>
    </row>
    <row r="26" spans="1:25" ht="15.6">
      <c r="A26" s="20">
        <v>22</v>
      </c>
      <c r="B26" s="74"/>
      <c r="C26" s="75"/>
      <c r="D26" s="136"/>
      <c r="E26" s="75"/>
      <c r="F26" s="75"/>
      <c r="G26" s="75"/>
      <c r="H26" s="75"/>
      <c r="I26" s="76"/>
      <c r="J26" s="74"/>
      <c r="K26" s="77"/>
      <c r="L26" s="78"/>
      <c r="M26" s="79"/>
      <c r="N26" s="7"/>
      <c r="O26" s="51"/>
      <c r="P26" s="52"/>
      <c r="Q26" s="53"/>
      <c r="R26" s="53"/>
      <c r="S26" s="109"/>
      <c r="T26" s="110"/>
      <c r="U26" s="38">
        <f t="shared" si="8"/>
        <v>0</v>
      </c>
      <c r="V26" s="39">
        <f t="shared" si="9"/>
        <v>0</v>
      </c>
      <c r="W26" s="40" cm="1">
        <f t="array" ref="W26">_xlfn.IFS(ISBLANK(P26),0,P26="Fiber",40,P26="Fixed Wireless",20,P26="Copper",10)</f>
        <v>0</v>
      </c>
      <c r="X26" s="41">
        <f t="shared" si="10"/>
        <v>0</v>
      </c>
      <c r="Y26" s="41">
        <f t="shared" si="12"/>
        <v>0</v>
      </c>
    </row>
    <row r="27" spans="1:25" ht="15.6">
      <c r="A27" s="20">
        <v>23</v>
      </c>
      <c r="B27" s="30"/>
      <c r="C27" s="72"/>
      <c r="D27" s="135"/>
      <c r="E27" s="72"/>
      <c r="F27" s="72"/>
      <c r="G27" s="72"/>
      <c r="H27" s="72"/>
      <c r="I27" s="73"/>
      <c r="J27" s="30"/>
      <c r="K27" s="31"/>
      <c r="L27" s="32"/>
      <c r="M27" s="33"/>
      <c r="N27" s="7"/>
      <c r="O27" s="34"/>
      <c r="P27" s="35"/>
      <c r="Q27" s="36"/>
      <c r="R27" s="36"/>
      <c r="S27" s="119"/>
      <c r="T27" s="120"/>
      <c r="U27" s="38">
        <f t="shared" si="8"/>
        <v>0</v>
      </c>
      <c r="V27" s="39">
        <f t="shared" si="9"/>
        <v>0</v>
      </c>
      <c r="W27" s="40" cm="1">
        <f t="array" ref="W27">_xlfn.IFS(ISBLANK(P27),0,P27="Fiber",40,P27="Fixed Wireless",20,P27="Copper",10)</f>
        <v>0</v>
      </c>
      <c r="X27" s="41">
        <f t="shared" si="10"/>
        <v>0</v>
      </c>
      <c r="Y27" s="41">
        <f t="shared" si="12"/>
        <v>0</v>
      </c>
    </row>
    <row r="28" spans="1:25" ht="15.6">
      <c r="A28" s="20">
        <v>24</v>
      </c>
      <c r="B28" s="74"/>
      <c r="C28" s="83"/>
      <c r="D28" s="138"/>
      <c r="E28" s="75"/>
      <c r="F28" s="75"/>
      <c r="G28" s="75"/>
      <c r="H28" s="75"/>
      <c r="I28" s="76"/>
      <c r="J28" s="74"/>
      <c r="K28" s="77"/>
      <c r="L28" s="78"/>
      <c r="M28" s="79"/>
      <c r="N28" s="7"/>
      <c r="O28" s="51"/>
      <c r="P28" s="52"/>
      <c r="Q28" s="53"/>
      <c r="R28" s="53"/>
      <c r="S28" s="121"/>
      <c r="T28" s="100"/>
      <c r="U28" s="80">
        <f t="shared" si="8"/>
        <v>0</v>
      </c>
      <c r="V28" s="39">
        <f t="shared" si="9"/>
        <v>0</v>
      </c>
      <c r="W28" s="40" cm="1">
        <f t="array" ref="W28">_xlfn.IFS(ISBLANK(P28),0,P28="Fiber",40,P28="Fixed Wireless",20,P28="Copper",10)</f>
        <v>0</v>
      </c>
      <c r="X28" s="41">
        <f t="shared" si="10"/>
        <v>0</v>
      </c>
      <c r="Y28" s="41">
        <f t="shared" si="12"/>
        <v>0</v>
      </c>
    </row>
    <row r="29" spans="1:25" ht="15.6">
      <c r="A29" s="20">
        <v>25</v>
      </c>
      <c r="B29" s="30"/>
      <c r="C29" s="71"/>
      <c r="D29" s="134"/>
      <c r="E29" s="72"/>
      <c r="F29" s="72"/>
      <c r="G29" s="72"/>
      <c r="H29" s="72"/>
      <c r="I29" s="73"/>
      <c r="J29" s="30"/>
      <c r="K29" s="31"/>
      <c r="L29" s="32"/>
      <c r="M29" s="33"/>
      <c r="N29" s="7"/>
      <c r="O29" s="34"/>
      <c r="P29" s="35"/>
      <c r="Q29" s="36"/>
      <c r="R29" s="36"/>
      <c r="S29" s="119"/>
      <c r="T29" s="112"/>
      <c r="U29" s="38">
        <f t="shared" si="8"/>
        <v>0</v>
      </c>
      <c r="V29" s="39">
        <f t="shared" si="9"/>
        <v>0</v>
      </c>
      <c r="W29" s="40" cm="1">
        <f t="array" ref="W29">_xlfn.IFS(ISBLANK(P29),0,P29="Fiber",40,P29="Fixed Wireless",20,P29="Copper",10)</f>
        <v>0</v>
      </c>
      <c r="X29" s="41">
        <f t="shared" si="10"/>
        <v>0</v>
      </c>
      <c r="Y29" s="41">
        <f t="shared" si="12"/>
        <v>0</v>
      </c>
    </row>
    <row r="30" spans="1:25" ht="15.6">
      <c r="A30" s="20">
        <v>26</v>
      </c>
      <c r="B30" s="74"/>
      <c r="C30" s="75"/>
      <c r="D30" s="136"/>
      <c r="E30" s="75"/>
      <c r="F30" s="75"/>
      <c r="G30" s="75"/>
      <c r="H30" s="75"/>
      <c r="I30" s="76"/>
      <c r="J30" s="74"/>
      <c r="K30" s="77"/>
      <c r="L30" s="78"/>
      <c r="M30" s="79"/>
      <c r="N30" s="7"/>
      <c r="O30" s="51"/>
      <c r="P30" s="52"/>
      <c r="Q30" s="53"/>
      <c r="R30" s="53"/>
      <c r="S30" s="121"/>
      <c r="T30" s="100"/>
      <c r="U30" s="38">
        <f t="shared" si="8"/>
        <v>0</v>
      </c>
      <c r="V30" s="39">
        <f t="shared" si="9"/>
        <v>0</v>
      </c>
      <c r="W30" s="40" cm="1">
        <f t="array" ref="W30">_xlfn.IFS(ISBLANK(P30),0,P30="Fiber",40,P30="Fixed Wireless",20,P30="Copper",10)</f>
        <v>0</v>
      </c>
      <c r="X30" s="41">
        <f t="shared" si="10"/>
        <v>0</v>
      </c>
      <c r="Y30" s="41">
        <f t="shared" si="12"/>
        <v>0</v>
      </c>
    </row>
    <row r="31" spans="1:25" ht="15.6">
      <c r="A31" s="20">
        <v>27</v>
      </c>
      <c r="B31" s="30"/>
      <c r="C31" s="72"/>
      <c r="D31" s="135"/>
      <c r="E31" s="72"/>
      <c r="F31" s="72"/>
      <c r="G31" s="72"/>
      <c r="H31" s="72"/>
      <c r="I31" s="73"/>
      <c r="J31" s="30"/>
      <c r="K31" s="31"/>
      <c r="L31" s="32"/>
      <c r="M31" s="33"/>
      <c r="N31" s="7"/>
      <c r="O31" s="34"/>
      <c r="P31" s="35"/>
      <c r="Q31" s="36"/>
      <c r="R31" s="36"/>
      <c r="S31" s="119"/>
      <c r="T31" s="98"/>
      <c r="U31" s="38">
        <f t="shared" si="8"/>
        <v>0</v>
      </c>
      <c r="V31" s="39">
        <f t="shared" si="9"/>
        <v>0</v>
      </c>
      <c r="W31" s="40" cm="1">
        <f t="array" ref="W31">_xlfn.IFS(ISBLANK(P31),0,P31="Fiber",40,P31="Fixed Wireless",20,P31="Copper",10)</f>
        <v>0</v>
      </c>
      <c r="X31" s="41">
        <f t="shared" si="10"/>
        <v>0</v>
      </c>
      <c r="Y31" s="41">
        <f t="shared" si="12"/>
        <v>0</v>
      </c>
    </row>
    <row r="32" spans="1:25" ht="15.6">
      <c r="A32" s="20">
        <v>28</v>
      </c>
      <c r="B32" s="47"/>
      <c r="C32" s="61"/>
      <c r="D32" s="137"/>
      <c r="E32" s="61"/>
      <c r="F32" s="61"/>
      <c r="G32" s="61"/>
      <c r="H32" s="61"/>
      <c r="I32" s="81"/>
      <c r="J32" s="47"/>
      <c r="K32" s="48"/>
      <c r="L32" s="49"/>
      <c r="M32" s="50"/>
      <c r="N32" s="82"/>
      <c r="O32" s="51"/>
      <c r="P32" s="52"/>
      <c r="Q32" s="53"/>
      <c r="R32" s="53"/>
      <c r="S32" s="121"/>
      <c r="T32" s="100"/>
      <c r="U32" s="38">
        <f t="shared" si="8"/>
        <v>0</v>
      </c>
      <c r="V32" s="39">
        <f t="shared" si="9"/>
        <v>0</v>
      </c>
      <c r="W32" s="40" cm="1">
        <f t="array" ref="W32">_xlfn.IFS(ISBLANK(P32),0,P32="Fiber",40,P32="Fixed Wireless",20,P32="Copper",10)</f>
        <v>0</v>
      </c>
      <c r="X32" s="41">
        <f t="shared" si="10"/>
        <v>0</v>
      </c>
      <c r="Y32" s="41">
        <f t="shared" ref="Y32:Y47" si="13">L32</f>
        <v>0</v>
      </c>
    </row>
    <row r="33" spans="1:25" ht="15.6">
      <c r="A33" s="20">
        <v>29</v>
      </c>
      <c r="B33" s="30"/>
      <c r="C33" s="72"/>
      <c r="D33" s="135"/>
      <c r="E33" s="72"/>
      <c r="F33" s="72"/>
      <c r="G33" s="72"/>
      <c r="H33" s="72"/>
      <c r="I33" s="73"/>
      <c r="J33" s="30"/>
      <c r="K33" s="31"/>
      <c r="L33" s="32"/>
      <c r="M33" s="33"/>
      <c r="N33" s="82"/>
      <c r="O33" s="34"/>
      <c r="P33" s="35"/>
      <c r="Q33" s="36"/>
      <c r="R33" s="36"/>
      <c r="S33" s="116"/>
      <c r="T33" s="98"/>
      <c r="U33" s="38">
        <f t="shared" si="8"/>
        <v>0</v>
      </c>
      <c r="V33" s="39">
        <f t="shared" si="9"/>
        <v>0</v>
      </c>
      <c r="W33" s="40" cm="1">
        <f t="array" ref="W33">_xlfn.IFS(ISBLANK(P33),0,P33="Fiber",40,P33="Fixed Wireless",20,P33="Copper",10)</f>
        <v>0</v>
      </c>
      <c r="X33" s="41">
        <f t="shared" si="10"/>
        <v>0</v>
      </c>
      <c r="Y33" s="41">
        <f t="shared" si="13"/>
        <v>0</v>
      </c>
    </row>
    <row r="34" spans="1:25" ht="15.6">
      <c r="A34" s="20">
        <v>30</v>
      </c>
      <c r="B34" s="42"/>
      <c r="C34" s="60"/>
      <c r="D34" s="133"/>
      <c r="E34" s="61"/>
      <c r="F34" s="60"/>
      <c r="G34" s="60"/>
      <c r="H34" s="60"/>
      <c r="I34" s="62"/>
      <c r="J34" s="42"/>
      <c r="K34" s="63"/>
      <c r="L34" s="64"/>
      <c r="M34" s="50"/>
      <c r="N34" s="82"/>
      <c r="O34" s="51"/>
      <c r="P34" s="52"/>
      <c r="Q34" s="53"/>
      <c r="R34" s="53"/>
      <c r="S34" s="121"/>
      <c r="T34" s="100"/>
      <c r="U34" s="38">
        <f t="shared" si="8"/>
        <v>0</v>
      </c>
      <c r="V34" s="39">
        <f t="shared" si="9"/>
        <v>0</v>
      </c>
      <c r="W34" s="40" cm="1">
        <f t="array" ref="W34">_xlfn.IFS(ISBLANK(P34),0,P34="Fiber",40,P34="Fixed Wireless",20,P34="Copper",10)</f>
        <v>0</v>
      </c>
      <c r="X34" s="41">
        <f t="shared" si="10"/>
        <v>0</v>
      </c>
      <c r="Y34" s="41">
        <f t="shared" si="13"/>
        <v>0</v>
      </c>
    </row>
    <row r="35" spans="1:25" ht="15.6">
      <c r="A35" s="20">
        <v>31</v>
      </c>
      <c r="B35" s="30"/>
      <c r="C35" s="72"/>
      <c r="D35" s="135"/>
      <c r="E35" s="72"/>
      <c r="F35" s="72"/>
      <c r="G35" s="72"/>
      <c r="H35" s="72"/>
      <c r="I35" s="73"/>
      <c r="J35" s="30"/>
      <c r="K35" s="31"/>
      <c r="L35" s="32"/>
      <c r="M35" s="33"/>
      <c r="N35" s="82"/>
      <c r="O35" s="34"/>
      <c r="P35" s="35"/>
      <c r="Q35" s="36"/>
      <c r="R35" s="36"/>
      <c r="S35" s="119"/>
      <c r="T35" s="98"/>
      <c r="U35" s="38">
        <f t="shared" si="8"/>
        <v>0</v>
      </c>
      <c r="V35" s="39">
        <f t="shared" si="9"/>
        <v>0</v>
      </c>
      <c r="W35" s="40" cm="1">
        <f t="array" ref="W35">_xlfn.IFS(ISBLANK(P35),0,P35="Fiber",40,P35="Fixed Wireless",20,P35="Copper",10)</f>
        <v>0</v>
      </c>
      <c r="X35" s="41">
        <f t="shared" si="10"/>
        <v>0</v>
      </c>
      <c r="Y35" s="41">
        <f t="shared" si="13"/>
        <v>0</v>
      </c>
    </row>
    <row r="36" spans="1:25" ht="15.6">
      <c r="A36" s="20">
        <v>32</v>
      </c>
      <c r="B36" s="47"/>
      <c r="C36" s="61"/>
      <c r="D36" s="137"/>
      <c r="E36" s="61"/>
      <c r="F36" s="61"/>
      <c r="G36" s="61"/>
      <c r="H36" s="61"/>
      <c r="I36" s="81"/>
      <c r="J36" s="47"/>
      <c r="K36" s="48"/>
      <c r="L36" s="49"/>
      <c r="M36" s="50"/>
      <c r="N36" s="82"/>
      <c r="O36" s="51"/>
      <c r="P36" s="52"/>
      <c r="Q36" s="53"/>
      <c r="R36" s="53"/>
      <c r="S36" s="121"/>
      <c r="T36" s="100"/>
      <c r="U36" s="38">
        <f t="shared" si="8"/>
        <v>0</v>
      </c>
      <c r="V36" s="39">
        <f t="shared" si="9"/>
        <v>0</v>
      </c>
      <c r="W36" s="40" cm="1">
        <f t="array" ref="W36">_xlfn.IFS(ISBLANK(P36),0,P36="Fiber",40,P36="Fixed Wireless",20,P36="Copper",10)</f>
        <v>0</v>
      </c>
      <c r="X36" s="41">
        <f t="shared" si="10"/>
        <v>0</v>
      </c>
      <c r="Y36" s="41">
        <f t="shared" si="13"/>
        <v>0</v>
      </c>
    </row>
    <row r="37" spans="1:25" ht="15.6">
      <c r="A37" s="20">
        <v>33</v>
      </c>
      <c r="B37" s="30"/>
      <c r="C37" s="72"/>
      <c r="D37" s="135"/>
      <c r="E37" s="72"/>
      <c r="F37" s="72"/>
      <c r="G37" s="72"/>
      <c r="H37" s="72"/>
      <c r="I37" s="73"/>
      <c r="J37" s="30"/>
      <c r="K37" s="31"/>
      <c r="L37" s="32"/>
      <c r="M37" s="33"/>
      <c r="N37" s="7"/>
      <c r="O37" s="34"/>
      <c r="P37" s="35"/>
      <c r="Q37" s="36"/>
      <c r="R37" s="36"/>
      <c r="S37" s="122"/>
      <c r="T37" s="123"/>
      <c r="U37" s="38">
        <f t="shared" si="8"/>
        <v>0</v>
      </c>
      <c r="V37" s="39">
        <f t="shared" si="9"/>
        <v>0</v>
      </c>
      <c r="W37" s="40" cm="1">
        <f t="array" ref="W37">_xlfn.IFS(ISBLANK(P37),0,P37="Fiber",40,P37="Fixed Wireless",20,P37="Copper",10)</f>
        <v>0</v>
      </c>
      <c r="X37" s="41">
        <f t="shared" si="10"/>
        <v>0</v>
      </c>
      <c r="Y37" s="41">
        <f t="shared" si="13"/>
        <v>0</v>
      </c>
    </row>
    <row r="38" spans="1:25" ht="15.6">
      <c r="A38" s="20">
        <v>34</v>
      </c>
      <c r="B38" s="74"/>
      <c r="C38" s="75"/>
      <c r="D38" s="136"/>
      <c r="E38" s="75"/>
      <c r="F38" s="75"/>
      <c r="G38" s="75"/>
      <c r="H38" s="75"/>
      <c r="I38" s="76"/>
      <c r="J38" s="74"/>
      <c r="K38" s="77"/>
      <c r="L38" s="78"/>
      <c r="M38" s="79"/>
      <c r="N38" s="7"/>
      <c r="O38" s="69"/>
      <c r="P38" s="70"/>
      <c r="Q38" s="54"/>
      <c r="R38" s="54"/>
      <c r="S38" s="124"/>
      <c r="T38" s="125"/>
      <c r="U38" s="38">
        <f t="shared" si="8"/>
        <v>0</v>
      </c>
      <c r="V38" s="39">
        <f t="shared" si="9"/>
        <v>0</v>
      </c>
      <c r="W38" s="40" cm="1">
        <f t="array" ref="W38">_xlfn.IFS(ISBLANK(P38),0,P38="Fiber",40,P38="Fixed Wireless",20,P38="Copper",10)</f>
        <v>0</v>
      </c>
      <c r="X38" s="41">
        <f t="shared" si="10"/>
        <v>0</v>
      </c>
      <c r="Y38" s="41">
        <f t="shared" si="13"/>
        <v>0</v>
      </c>
    </row>
    <row r="39" spans="1:25" ht="15.6">
      <c r="A39" s="20">
        <v>35</v>
      </c>
      <c r="B39" s="30"/>
      <c r="C39" s="72"/>
      <c r="D39" s="135"/>
      <c r="E39" s="72"/>
      <c r="F39" s="72"/>
      <c r="G39" s="72"/>
      <c r="H39" s="72"/>
      <c r="I39" s="73"/>
      <c r="J39" s="30"/>
      <c r="K39" s="31"/>
      <c r="L39" s="32"/>
      <c r="M39" s="33"/>
      <c r="N39" s="7"/>
      <c r="O39" s="34"/>
      <c r="P39" s="35"/>
      <c r="Q39" s="36"/>
      <c r="R39" s="36"/>
      <c r="S39" s="119"/>
      <c r="T39" s="123"/>
      <c r="U39" s="38">
        <f t="shared" si="8"/>
        <v>0</v>
      </c>
      <c r="V39" s="39">
        <f t="shared" si="9"/>
        <v>0</v>
      </c>
      <c r="W39" s="40" cm="1">
        <f t="array" ref="W39">_xlfn.IFS(ISBLANK(P39),0,P39="Fiber",40,P39="Fixed Wireless",20,P39="Copper",10)</f>
        <v>0</v>
      </c>
      <c r="X39" s="41">
        <f t="shared" si="10"/>
        <v>0</v>
      </c>
      <c r="Y39" s="41">
        <f t="shared" si="13"/>
        <v>0</v>
      </c>
    </row>
    <row r="40" spans="1:25" ht="15.6">
      <c r="A40" s="20">
        <v>36</v>
      </c>
      <c r="B40" s="74"/>
      <c r="C40" s="75"/>
      <c r="D40" s="136"/>
      <c r="E40" s="75"/>
      <c r="F40" s="75"/>
      <c r="G40" s="75"/>
      <c r="H40" s="75"/>
      <c r="I40" s="76"/>
      <c r="J40" s="74"/>
      <c r="K40" s="77"/>
      <c r="L40" s="78"/>
      <c r="M40" s="79"/>
      <c r="N40" s="7"/>
      <c r="O40" s="69"/>
      <c r="P40" s="70"/>
      <c r="Q40" s="54"/>
      <c r="R40" s="54"/>
      <c r="S40" s="124"/>
      <c r="T40" s="126"/>
      <c r="U40" s="38">
        <f t="shared" si="8"/>
        <v>0</v>
      </c>
      <c r="V40" s="39">
        <f t="shared" si="9"/>
        <v>0</v>
      </c>
      <c r="W40" s="40" cm="1">
        <f t="array" ref="W40">_xlfn.IFS(ISBLANK(P40),0,P40="Fiber",40,P40="Fixed Wireless",20,P40="Copper",10)</f>
        <v>0</v>
      </c>
      <c r="X40" s="41">
        <f t="shared" si="10"/>
        <v>0</v>
      </c>
      <c r="Y40" s="41">
        <f t="shared" si="13"/>
        <v>0</v>
      </c>
    </row>
    <row r="41" spans="1:25" ht="15.6">
      <c r="A41" s="20">
        <v>37</v>
      </c>
      <c r="B41" s="30"/>
      <c r="C41" s="72"/>
      <c r="D41" s="135"/>
      <c r="E41" s="72"/>
      <c r="F41" s="72"/>
      <c r="G41" s="72"/>
      <c r="H41" s="72"/>
      <c r="I41" s="73"/>
      <c r="J41" s="30"/>
      <c r="K41" s="31"/>
      <c r="L41" s="32"/>
      <c r="M41" s="33"/>
      <c r="N41" s="7"/>
      <c r="O41" s="34"/>
      <c r="P41" s="35"/>
      <c r="Q41" s="36"/>
      <c r="R41" s="36"/>
      <c r="S41" s="122"/>
      <c r="T41" s="123"/>
      <c r="U41" s="38">
        <f t="shared" si="8"/>
        <v>0</v>
      </c>
      <c r="V41" s="39">
        <f t="shared" si="9"/>
        <v>0</v>
      </c>
      <c r="W41" s="40" cm="1">
        <f t="array" ref="W41">_xlfn.IFS(ISBLANK(P41),0,P41="Fiber",40,P41="Fixed Wireless",20,P41="Copper",10)</f>
        <v>0</v>
      </c>
      <c r="X41" s="41">
        <f t="shared" si="10"/>
        <v>0</v>
      </c>
      <c r="Y41" s="41">
        <f t="shared" si="13"/>
        <v>0</v>
      </c>
    </row>
    <row r="42" spans="1:25" ht="15.6">
      <c r="A42" s="20">
        <v>38</v>
      </c>
      <c r="B42" s="74"/>
      <c r="C42" s="75"/>
      <c r="D42" s="136"/>
      <c r="E42" s="75"/>
      <c r="F42" s="75"/>
      <c r="G42" s="75"/>
      <c r="H42" s="75"/>
      <c r="I42" s="76"/>
      <c r="J42" s="74"/>
      <c r="K42" s="77"/>
      <c r="L42" s="78"/>
      <c r="M42" s="79"/>
      <c r="N42" s="7"/>
      <c r="O42" s="69"/>
      <c r="P42" s="70"/>
      <c r="Q42" s="54"/>
      <c r="R42" s="54"/>
      <c r="S42" s="124"/>
      <c r="T42" s="126"/>
      <c r="U42" s="38">
        <f t="shared" si="8"/>
        <v>0</v>
      </c>
      <c r="V42" s="39">
        <f t="shared" si="9"/>
        <v>0</v>
      </c>
      <c r="W42" s="40" cm="1">
        <f t="array" ref="W42">_xlfn.IFS(ISBLANK(P42),0,P42="Fiber",40,P42="Fixed Wireless",20,P42="Copper",10)</f>
        <v>0</v>
      </c>
      <c r="X42" s="41">
        <f t="shared" si="10"/>
        <v>0</v>
      </c>
      <c r="Y42" s="41">
        <f t="shared" si="13"/>
        <v>0</v>
      </c>
    </row>
    <row r="43" spans="1:25" ht="15.6">
      <c r="A43" s="20">
        <v>39</v>
      </c>
      <c r="B43" s="30"/>
      <c r="C43" s="72"/>
      <c r="D43" s="135"/>
      <c r="E43" s="72"/>
      <c r="F43" s="72"/>
      <c r="G43" s="72"/>
      <c r="H43" s="72"/>
      <c r="I43" s="73"/>
      <c r="J43" s="30"/>
      <c r="K43" s="31"/>
      <c r="L43" s="32"/>
      <c r="M43" s="33"/>
      <c r="N43" s="7"/>
      <c r="O43" s="34"/>
      <c r="P43" s="35"/>
      <c r="Q43" s="36"/>
      <c r="R43" s="36"/>
      <c r="S43" s="122"/>
      <c r="T43" s="123"/>
      <c r="U43" s="80">
        <f t="shared" si="8"/>
        <v>0</v>
      </c>
      <c r="V43" s="39">
        <f t="shared" si="9"/>
        <v>0</v>
      </c>
      <c r="W43" s="40" cm="1">
        <f t="array" ref="W43">_xlfn.IFS(ISBLANK(P43),0,P43="Fiber",40,P43="Fixed Wireless",20,P43="Copper",10)</f>
        <v>0</v>
      </c>
      <c r="X43" s="41">
        <f t="shared" si="10"/>
        <v>0</v>
      </c>
      <c r="Y43" s="41">
        <f t="shared" si="13"/>
        <v>0</v>
      </c>
    </row>
    <row r="44" spans="1:25" ht="15.6">
      <c r="A44" s="20">
        <v>40</v>
      </c>
      <c r="B44" s="74"/>
      <c r="C44" s="75"/>
      <c r="D44" s="136"/>
      <c r="E44" s="75"/>
      <c r="F44" s="75"/>
      <c r="G44" s="75"/>
      <c r="H44" s="75"/>
      <c r="I44" s="76"/>
      <c r="J44" s="74"/>
      <c r="K44" s="77"/>
      <c r="L44" s="78"/>
      <c r="M44" s="79"/>
      <c r="N44" s="7"/>
      <c r="O44" s="69"/>
      <c r="P44" s="70"/>
      <c r="Q44" s="54"/>
      <c r="R44" s="54"/>
      <c r="S44" s="124"/>
      <c r="T44" s="126"/>
      <c r="U44" s="38">
        <f t="shared" si="8"/>
        <v>0</v>
      </c>
      <c r="V44" s="39">
        <f t="shared" si="9"/>
        <v>0</v>
      </c>
      <c r="W44" s="40" cm="1">
        <f t="array" ref="W44">_xlfn.IFS(ISBLANK(P44),0,P44="Fiber",40,P44="Fixed Wireless",20,P44="Copper",10)</f>
        <v>0</v>
      </c>
      <c r="X44" s="41">
        <f t="shared" si="10"/>
        <v>0</v>
      </c>
      <c r="Y44" s="41">
        <f t="shared" si="13"/>
        <v>0</v>
      </c>
    </row>
    <row r="45" spans="1:25" ht="15.6">
      <c r="A45" s="20">
        <v>41</v>
      </c>
      <c r="B45" s="30"/>
      <c r="C45" s="72"/>
      <c r="D45" s="135"/>
      <c r="E45" s="72"/>
      <c r="F45" s="72"/>
      <c r="G45" s="72"/>
      <c r="H45" s="72"/>
      <c r="I45" s="73"/>
      <c r="J45" s="30"/>
      <c r="K45" s="31"/>
      <c r="L45" s="32"/>
      <c r="M45" s="33"/>
      <c r="N45" s="7"/>
      <c r="O45" s="34"/>
      <c r="P45" s="35"/>
      <c r="Q45" s="36"/>
      <c r="R45" s="36"/>
      <c r="S45" s="122"/>
      <c r="T45" s="123"/>
      <c r="U45" s="38">
        <f t="shared" si="8"/>
        <v>0</v>
      </c>
      <c r="V45" s="39">
        <f t="shared" si="9"/>
        <v>0</v>
      </c>
      <c r="W45" s="40" cm="1">
        <f t="array" ref="W45">_xlfn.IFS(ISBLANK(P45),0,P45="Fiber",40,P45="Fixed Wireless",20,P45="Copper",10)</f>
        <v>0</v>
      </c>
      <c r="X45" s="41">
        <f t="shared" si="10"/>
        <v>0</v>
      </c>
      <c r="Y45" s="41">
        <f t="shared" si="13"/>
        <v>0</v>
      </c>
    </row>
    <row r="46" spans="1:25" ht="15.6">
      <c r="A46" s="20">
        <v>42</v>
      </c>
      <c r="B46" s="74"/>
      <c r="C46" s="75"/>
      <c r="D46" s="136"/>
      <c r="E46" s="75"/>
      <c r="F46" s="75"/>
      <c r="G46" s="75"/>
      <c r="H46" s="75"/>
      <c r="I46" s="76"/>
      <c r="J46" s="74"/>
      <c r="K46" s="77"/>
      <c r="L46" s="78"/>
      <c r="M46" s="79"/>
      <c r="N46" s="7"/>
      <c r="O46" s="69"/>
      <c r="P46" s="70"/>
      <c r="Q46" s="54"/>
      <c r="R46" s="54"/>
      <c r="S46" s="124"/>
      <c r="T46" s="126"/>
      <c r="U46" s="38">
        <f t="shared" si="8"/>
        <v>0</v>
      </c>
      <c r="V46" s="39">
        <f t="shared" si="9"/>
        <v>0</v>
      </c>
      <c r="W46" s="40" cm="1">
        <f t="array" ref="W46">_xlfn.IFS(ISBLANK(P46),0,P46="Fiber",40,P46="Fixed Wireless",20,P46="Copper",10)</f>
        <v>0</v>
      </c>
      <c r="X46" s="41">
        <f t="shared" si="10"/>
        <v>0</v>
      </c>
      <c r="Y46" s="41">
        <f t="shared" si="13"/>
        <v>0</v>
      </c>
    </row>
    <row r="47" spans="1:25" ht="15.6">
      <c r="A47" s="20">
        <v>43</v>
      </c>
      <c r="B47" s="84"/>
      <c r="C47" s="71"/>
      <c r="D47" s="134"/>
      <c r="E47" s="71"/>
      <c r="F47" s="71"/>
      <c r="G47" s="71"/>
      <c r="H47" s="71"/>
      <c r="I47" s="85"/>
      <c r="J47" s="84"/>
      <c r="K47" s="86"/>
      <c r="L47" s="87"/>
      <c r="M47" s="88"/>
      <c r="N47" s="89"/>
      <c r="O47" s="90"/>
      <c r="P47" s="91"/>
      <c r="Q47" s="92"/>
      <c r="R47" s="92"/>
      <c r="S47" s="127"/>
      <c r="T47" s="128"/>
      <c r="U47" s="38">
        <f t="shared" si="8"/>
        <v>0</v>
      </c>
      <c r="V47" s="39">
        <f t="shared" si="9"/>
        <v>0</v>
      </c>
      <c r="W47" s="40" cm="1">
        <f t="array" ref="W47">_xlfn.IFS(ISBLANK(P47),0,P47="Fiber",40,P47="Fixed Wireless",20,P47="Copper",10)</f>
        <v>0</v>
      </c>
      <c r="X47" s="41">
        <f t="shared" si="10"/>
        <v>0</v>
      </c>
      <c r="Y47" s="41">
        <f t="shared" si="13"/>
        <v>0</v>
      </c>
    </row>
    <row r="48" spans="1:25" ht="15.6">
      <c r="A48" s="20">
        <v>44</v>
      </c>
      <c r="B48" s="74"/>
      <c r="C48" s="75"/>
      <c r="D48" s="136"/>
      <c r="E48" s="75"/>
      <c r="F48" s="75"/>
      <c r="G48" s="75"/>
      <c r="H48" s="75"/>
      <c r="I48" s="76"/>
      <c r="J48" s="74"/>
      <c r="K48" s="77"/>
      <c r="L48" s="78"/>
      <c r="M48" s="79"/>
      <c r="N48" s="7"/>
      <c r="O48" s="69"/>
      <c r="P48" s="70"/>
      <c r="Q48" s="54"/>
      <c r="R48" s="54"/>
      <c r="S48" s="124"/>
      <c r="T48" s="126"/>
      <c r="U48" s="38">
        <f t="shared" si="8"/>
        <v>0</v>
      </c>
      <c r="V48" s="39">
        <f t="shared" si="9"/>
        <v>0</v>
      </c>
      <c r="W48" s="40" cm="1">
        <f t="array" ref="W48">_xlfn.IFS(ISBLANK(P48),0,P48="Fiber",40,P48="Fixed Wireless",20,P48="Copper",10)</f>
        <v>0</v>
      </c>
      <c r="X48" s="41">
        <f t="shared" si="10"/>
        <v>0</v>
      </c>
      <c r="Y48" s="41">
        <f t="shared" ref="Y48:Y59" si="14">L48</f>
        <v>0</v>
      </c>
    </row>
    <row r="49" spans="1:25" ht="15.6">
      <c r="A49" s="20">
        <v>45</v>
      </c>
      <c r="B49" s="30"/>
      <c r="C49" s="72"/>
      <c r="D49" s="135"/>
      <c r="E49" s="72"/>
      <c r="F49" s="72"/>
      <c r="G49" s="72"/>
      <c r="H49" s="72"/>
      <c r="I49" s="73"/>
      <c r="J49" s="30"/>
      <c r="K49" s="31"/>
      <c r="L49" s="32"/>
      <c r="M49" s="33"/>
      <c r="N49" s="7"/>
      <c r="O49" s="34"/>
      <c r="P49" s="35"/>
      <c r="Q49" s="36"/>
      <c r="R49" s="36"/>
      <c r="S49" s="122"/>
      <c r="T49" s="123"/>
      <c r="U49" s="38">
        <f t="shared" si="8"/>
        <v>0</v>
      </c>
      <c r="V49" s="39">
        <f t="shared" si="9"/>
        <v>0</v>
      </c>
      <c r="W49" s="40" cm="1">
        <f t="array" ref="W49">_xlfn.IFS(ISBLANK(P49),0,P49="Fiber",40,P49="Fixed Wireless",20,P49="Copper",10)</f>
        <v>0</v>
      </c>
      <c r="X49" s="41">
        <f t="shared" si="10"/>
        <v>0</v>
      </c>
      <c r="Y49" s="41">
        <f t="shared" si="14"/>
        <v>0</v>
      </c>
    </row>
    <row r="50" spans="1:25" ht="15.6">
      <c r="A50" s="20">
        <v>46</v>
      </c>
      <c r="B50" s="74"/>
      <c r="C50" s="75"/>
      <c r="D50" s="136"/>
      <c r="E50" s="75"/>
      <c r="F50" s="75"/>
      <c r="G50" s="75"/>
      <c r="H50" s="75"/>
      <c r="I50" s="76"/>
      <c r="J50" s="74"/>
      <c r="K50" s="77"/>
      <c r="L50" s="78"/>
      <c r="M50" s="79"/>
      <c r="N50" s="7"/>
      <c r="O50" s="69"/>
      <c r="P50" s="70"/>
      <c r="Q50" s="54"/>
      <c r="R50" s="54"/>
      <c r="S50" s="124"/>
      <c r="T50" s="126"/>
      <c r="U50" s="38">
        <f t="shared" si="8"/>
        <v>0</v>
      </c>
      <c r="V50" s="39">
        <f t="shared" si="9"/>
        <v>0</v>
      </c>
      <c r="W50" s="40" cm="1">
        <f t="array" ref="W50">_xlfn.IFS(ISBLANK(P50),0,P50="Fiber",40,P50="Fixed Wireless",20,P50="Copper",10)</f>
        <v>0</v>
      </c>
      <c r="X50" s="41">
        <f t="shared" si="10"/>
        <v>0</v>
      </c>
      <c r="Y50" s="41">
        <f t="shared" si="14"/>
        <v>0</v>
      </c>
    </row>
    <row r="51" spans="1:25" ht="15.6">
      <c r="A51" s="20">
        <v>47</v>
      </c>
      <c r="B51" s="30"/>
      <c r="C51" s="72"/>
      <c r="D51" s="135"/>
      <c r="E51" s="72"/>
      <c r="F51" s="72"/>
      <c r="G51" s="72"/>
      <c r="H51" s="72"/>
      <c r="I51" s="73"/>
      <c r="J51" s="30"/>
      <c r="K51" s="31"/>
      <c r="L51" s="32"/>
      <c r="M51" s="33"/>
      <c r="N51" s="7"/>
      <c r="O51" s="34"/>
      <c r="P51" s="35"/>
      <c r="Q51" s="36"/>
      <c r="R51" s="36"/>
      <c r="S51" s="122"/>
      <c r="T51" s="123"/>
      <c r="U51" s="38">
        <f t="shared" si="8"/>
        <v>0</v>
      </c>
      <c r="V51" s="39">
        <f t="shared" si="9"/>
        <v>0</v>
      </c>
      <c r="W51" s="40" cm="1">
        <f t="array" ref="W51">_xlfn.IFS(ISBLANK(P51),0,P51="Fiber",40,P51="Fixed Wireless",20,P51="Copper",10)</f>
        <v>0</v>
      </c>
      <c r="X51" s="41">
        <f t="shared" si="10"/>
        <v>0</v>
      </c>
      <c r="Y51" s="41">
        <f t="shared" si="14"/>
        <v>0</v>
      </c>
    </row>
    <row r="52" spans="1:25" ht="15.6">
      <c r="A52" s="20">
        <v>48</v>
      </c>
      <c r="B52" s="74"/>
      <c r="C52" s="75"/>
      <c r="D52" s="136"/>
      <c r="E52" s="75"/>
      <c r="F52" s="75"/>
      <c r="G52" s="75"/>
      <c r="H52" s="75"/>
      <c r="I52" s="76"/>
      <c r="J52" s="74"/>
      <c r="K52" s="77"/>
      <c r="L52" s="78"/>
      <c r="M52" s="79"/>
      <c r="N52" s="7"/>
      <c r="O52" s="69"/>
      <c r="P52" s="70"/>
      <c r="Q52" s="54"/>
      <c r="R52" s="54"/>
      <c r="S52" s="124"/>
      <c r="T52" s="126"/>
      <c r="U52" s="38">
        <f t="shared" si="8"/>
        <v>0</v>
      </c>
      <c r="V52" s="39">
        <f t="shared" si="9"/>
        <v>0</v>
      </c>
      <c r="W52" s="40" cm="1">
        <f t="array" ref="W52">_xlfn.IFS(ISBLANK(P52),0,P52="Fiber",40,P52="Fixed Wireless",20,P52="Copper",10)</f>
        <v>0</v>
      </c>
      <c r="X52" s="41">
        <f t="shared" si="10"/>
        <v>0</v>
      </c>
      <c r="Y52" s="41">
        <f t="shared" si="14"/>
        <v>0</v>
      </c>
    </row>
    <row r="53" spans="1:25" ht="15.6">
      <c r="A53" s="20">
        <v>49</v>
      </c>
      <c r="B53" s="30"/>
      <c r="C53" s="72"/>
      <c r="D53" s="135"/>
      <c r="E53" s="72"/>
      <c r="F53" s="72"/>
      <c r="G53" s="72"/>
      <c r="H53" s="72"/>
      <c r="I53" s="73"/>
      <c r="J53" s="30"/>
      <c r="K53" s="31"/>
      <c r="L53" s="32"/>
      <c r="M53" s="33"/>
      <c r="N53" s="7"/>
      <c r="O53" s="34"/>
      <c r="P53" s="35"/>
      <c r="Q53" s="36"/>
      <c r="R53" s="36"/>
      <c r="S53" s="122"/>
      <c r="T53" s="123"/>
      <c r="U53" s="38">
        <f t="shared" si="8"/>
        <v>0</v>
      </c>
      <c r="V53" s="39">
        <f t="shared" si="9"/>
        <v>0</v>
      </c>
      <c r="W53" s="40" cm="1">
        <f t="array" ref="W53">_xlfn.IFS(ISBLANK(P53),0,P53="Fiber",40,P53="Fixed Wireless",20,P53="Copper",10)</f>
        <v>0</v>
      </c>
      <c r="X53" s="41">
        <f t="shared" si="10"/>
        <v>0</v>
      </c>
      <c r="Y53" s="41">
        <f t="shared" si="14"/>
        <v>0</v>
      </c>
    </row>
    <row r="54" spans="1:25" ht="15.6">
      <c r="A54" s="20">
        <v>50</v>
      </c>
      <c r="B54" s="74"/>
      <c r="C54" s="75"/>
      <c r="D54" s="136"/>
      <c r="E54" s="75"/>
      <c r="F54" s="75"/>
      <c r="G54" s="75"/>
      <c r="H54" s="75"/>
      <c r="I54" s="76"/>
      <c r="J54" s="74"/>
      <c r="K54" s="77"/>
      <c r="L54" s="78"/>
      <c r="M54" s="79"/>
      <c r="N54" s="7"/>
      <c r="O54" s="69"/>
      <c r="P54" s="70"/>
      <c r="Q54" s="54"/>
      <c r="R54" s="54"/>
      <c r="S54" s="124"/>
      <c r="T54" s="126"/>
      <c r="U54" s="38">
        <f t="shared" si="8"/>
        <v>0</v>
      </c>
      <c r="V54" s="39">
        <f t="shared" si="9"/>
        <v>0</v>
      </c>
      <c r="W54" s="40" cm="1">
        <f t="array" ref="W54">_xlfn.IFS(ISBLANK(P54),0,P54="Fiber",40,P54="Fixed Wireless",20,P54="Copper",10)</f>
        <v>0</v>
      </c>
      <c r="X54" s="41">
        <f t="shared" si="10"/>
        <v>0</v>
      </c>
      <c r="Y54" s="41">
        <f t="shared" si="14"/>
        <v>0</v>
      </c>
    </row>
    <row r="55" spans="1:25" ht="15.6">
      <c r="A55" s="20">
        <v>51</v>
      </c>
      <c r="B55" s="30"/>
      <c r="C55" s="72"/>
      <c r="D55" s="135"/>
      <c r="E55" s="72"/>
      <c r="F55" s="72"/>
      <c r="G55" s="72"/>
      <c r="H55" s="72"/>
      <c r="I55" s="73"/>
      <c r="J55" s="30"/>
      <c r="K55" s="31"/>
      <c r="L55" s="32"/>
      <c r="M55" s="33"/>
      <c r="N55" s="7"/>
      <c r="O55" s="34"/>
      <c r="P55" s="35"/>
      <c r="Q55" s="36"/>
      <c r="R55" s="36"/>
      <c r="S55" s="122"/>
      <c r="T55" s="123"/>
      <c r="U55" s="38">
        <f t="shared" si="8"/>
        <v>0</v>
      </c>
      <c r="V55" s="39">
        <f t="shared" si="9"/>
        <v>0</v>
      </c>
      <c r="W55" s="40" cm="1">
        <f t="array" ref="W55">_xlfn.IFS(ISBLANK(P55),0,P55="Fiber",40,P55="Fixed Wireless",20,P55="Copper",10)</f>
        <v>0</v>
      </c>
      <c r="X55" s="41">
        <f t="shared" si="10"/>
        <v>0</v>
      </c>
      <c r="Y55" s="41">
        <f t="shared" si="14"/>
        <v>0</v>
      </c>
    </row>
    <row r="56" spans="1:25" ht="15.6">
      <c r="A56" s="20">
        <v>52</v>
      </c>
      <c r="B56" s="74"/>
      <c r="C56" s="75"/>
      <c r="D56" s="136"/>
      <c r="E56" s="75"/>
      <c r="F56" s="75"/>
      <c r="G56" s="75"/>
      <c r="H56" s="75"/>
      <c r="I56" s="76"/>
      <c r="J56" s="74"/>
      <c r="K56" s="77"/>
      <c r="L56" s="78"/>
      <c r="M56" s="79"/>
      <c r="N56" s="7"/>
      <c r="O56" s="69"/>
      <c r="P56" s="70"/>
      <c r="Q56" s="54"/>
      <c r="R56" s="54"/>
      <c r="S56" s="121"/>
      <c r="T56" s="126"/>
      <c r="U56" s="38">
        <f t="shared" si="8"/>
        <v>0</v>
      </c>
      <c r="V56" s="39">
        <f t="shared" si="9"/>
        <v>0</v>
      </c>
      <c r="W56" s="40" cm="1">
        <f t="array" ref="W56">_xlfn.IFS(ISBLANK(P56),0,P56="Fiber",40,P56="Fixed Wireless",20,P56="Copper",10)</f>
        <v>0</v>
      </c>
      <c r="X56" s="41">
        <f t="shared" si="10"/>
        <v>0</v>
      </c>
      <c r="Y56" s="41">
        <f t="shared" si="14"/>
        <v>0</v>
      </c>
    </row>
    <row r="57" spans="1:25" ht="15.6">
      <c r="A57" s="20">
        <v>53</v>
      </c>
      <c r="B57" s="30"/>
      <c r="C57" s="72"/>
      <c r="D57" s="135"/>
      <c r="E57" s="72"/>
      <c r="F57" s="72"/>
      <c r="G57" s="72"/>
      <c r="H57" s="72"/>
      <c r="I57" s="73"/>
      <c r="J57" s="30"/>
      <c r="K57" s="31"/>
      <c r="L57" s="32"/>
      <c r="M57" s="33"/>
      <c r="N57" s="7"/>
      <c r="O57" s="34"/>
      <c r="P57" s="35"/>
      <c r="Q57" s="36"/>
      <c r="R57" s="36"/>
      <c r="S57" s="119"/>
      <c r="T57" s="123"/>
      <c r="U57" s="38">
        <f t="shared" si="8"/>
        <v>0</v>
      </c>
      <c r="V57" s="39">
        <f t="shared" si="9"/>
        <v>0</v>
      </c>
      <c r="W57" s="40" cm="1">
        <f t="array" ref="W57">_xlfn.IFS(ISBLANK(P57),0,P57="Fiber",40,P57="Fixed Wireless",20,P57="Copper",10)</f>
        <v>0</v>
      </c>
      <c r="X57" s="41">
        <f t="shared" si="10"/>
        <v>0</v>
      </c>
      <c r="Y57" s="41">
        <f t="shared" si="14"/>
        <v>0</v>
      </c>
    </row>
    <row r="58" spans="1:25" ht="15.6">
      <c r="A58" s="20">
        <v>54</v>
      </c>
      <c r="B58" s="74"/>
      <c r="C58" s="75"/>
      <c r="D58" s="136"/>
      <c r="E58" s="75"/>
      <c r="F58" s="75"/>
      <c r="G58" s="75"/>
      <c r="H58" s="75"/>
      <c r="I58" s="76"/>
      <c r="J58" s="74"/>
      <c r="K58" s="77"/>
      <c r="L58" s="78"/>
      <c r="M58" s="79"/>
      <c r="N58" s="7"/>
      <c r="O58" s="69"/>
      <c r="P58" s="70"/>
      <c r="Q58" s="54"/>
      <c r="R58" s="54"/>
      <c r="S58" s="124"/>
      <c r="T58" s="126"/>
      <c r="U58" s="80">
        <f t="shared" si="8"/>
        <v>0</v>
      </c>
      <c r="V58" s="39">
        <f t="shared" si="9"/>
        <v>0</v>
      </c>
      <c r="W58" s="40" cm="1">
        <f t="array" ref="W58">_xlfn.IFS(ISBLANK(P58),0,P58="Fiber",40,P58="Fixed Wireless",20,P58="Copper",10)</f>
        <v>0</v>
      </c>
      <c r="X58" s="41">
        <f t="shared" si="10"/>
        <v>0</v>
      </c>
      <c r="Y58" s="41">
        <f t="shared" si="14"/>
        <v>0</v>
      </c>
    </row>
    <row r="59" spans="1:25" ht="15.6">
      <c r="A59" s="20">
        <v>55</v>
      </c>
      <c r="B59" s="30"/>
      <c r="C59" s="72"/>
      <c r="D59" s="135"/>
      <c r="E59" s="72"/>
      <c r="F59" s="72"/>
      <c r="G59" s="72"/>
      <c r="H59" s="72"/>
      <c r="I59" s="73"/>
      <c r="J59" s="30"/>
      <c r="K59" s="31"/>
      <c r="L59" s="32"/>
      <c r="M59" s="33"/>
      <c r="N59" s="7"/>
      <c r="O59" s="34"/>
      <c r="P59" s="35"/>
      <c r="Q59" s="36"/>
      <c r="R59" s="36"/>
      <c r="S59" s="119"/>
      <c r="T59" s="123"/>
      <c r="U59" s="38">
        <f t="shared" si="8"/>
        <v>0</v>
      </c>
      <c r="V59" s="39">
        <f t="shared" si="9"/>
        <v>0</v>
      </c>
      <c r="W59" s="40" cm="1">
        <f t="array" ref="W59">_xlfn.IFS(ISBLANK(P59),0,P59="Fiber",40,P59="Fixed Wireless",20,P59="Copper",10)</f>
        <v>0</v>
      </c>
      <c r="X59" s="41">
        <f t="shared" si="10"/>
        <v>0</v>
      </c>
      <c r="Y59" s="41">
        <f t="shared" si="14"/>
        <v>0</v>
      </c>
    </row>
    <row r="60" spans="1:25" ht="15.6">
      <c r="A60" s="20"/>
    </row>
    <row r="61" spans="1:25" ht="15.6">
      <c r="A61" s="20"/>
    </row>
    <row r="62" spans="1:25" ht="15.6">
      <c r="A62" s="20"/>
    </row>
  </sheetData>
  <mergeCells count="4">
    <mergeCell ref="J3:L3"/>
    <mergeCell ref="S3:T3"/>
    <mergeCell ref="U3:Y3"/>
    <mergeCell ref="O2:T2"/>
  </mergeCells>
  <phoneticPr fontId="23" type="noConversion"/>
  <conditionalFormatting sqref="U5:U59">
    <cfRule type="expression" dxfId="0" priority="5">
      <formula>O5&gt;H5</formula>
    </cfRule>
    <cfRule type="expression" priority="6">
      <formula>#REF!&gt;#REF!</formula>
    </cfRule>
  </conditionalFormatting>
  <dataValidations count="3">
    <dataValidation type="list" allowBlank="1" showInputMessage="1" showErrorMessage="1" sqref="G27:G59 G5:G25" xr:uid="{C9898858-2699-42E6-A571-1C1F0BE213EC}">
      <formula1>"YES, NO"</formula1>
    </dataValidation>
    <dataValidation type="list" allowBlank="1" showInputMessage="1" showErrorMessage="1" sqref="P5:P59" xr:uid="{63279600-93D3-4AAD-BDBE-36F5663DF8B1}">
      <formula1>"Fiber, Copper, Fixed Wireless"</formula1>
    </dataValidation>
    <dataValidation type="decimal" showInputMessage="1" showErrorMessage="1" sqref="R5:R59"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6DDC03DF-FF1B-4CD1-9B83-CDB79C9A34E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2024-07-11T22:19:21Z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2024-06-24T17:57:39Z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f623e30e-ae99-4176-9304-5fa817b13e2b</vt:lpwstr>
  </property>
  <property fmtid="{D5CDD505-2E9C-101B-9397-08002B2CF9AE}" pid="18" name="MSIP_Label_d0979fc8-5559-4f19-93ee-e28ca03d7638_ContentBits">
    <vt:lpwstr>0</vt:lpwstr>
  </property>
</Properties>
</file>