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F12FDAA8-E88D-43F1-B59B-CEBDC31CEB14}" xr6:coauthVersionLast="47" xr6:coauthVersionMax="47" xr10:uidLastSave="{00000000-0000-0000-0000-000000000000}"/>
  <bookViews>
    <workbookView xWindow="-12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9" l="1"/>
  <c r="W17" i="19"/>
  <c r="V17" i="19" a="1"/>
  <c r="V17" i="19" s="1"/>
  <c r="U17" i="19"/>
  <c r="T17" i="19"/>
  <c r="X18" i="19"/>
  <c r="W18" i="19"/>
  <c r="V18" i="19" a="1"/>
  <c r="V18" i="19" s="1"/>
  <c r="U18" i="19"/>
  <c r="T18" i="19"/>
  <c r="T6" i="19" l="1"/>
  <c r="U6" i="19"/>
  <c r="V6" i="19" a="1"/>
  <c r="V6" i="19" s="1"/>
  <c r="W6" i="19"/>
  <c r="X6" i="19"/>
  <c r="X8" i="19"/>
  <c r="W8" i="19"/>
  <c r="V8" i="19" a="1"/>
  <c r="V8" i="19" s="1"/>
  <c r="U8" i="19"/>
  <c r="T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6" i="19"/>
  <c r="W15" i="19"/>
  <c r="W14" i="19"/>
  <c r="W13" i="19"/>
  <c r="W12" i="19"/>
  <c r="W11" i="19"/>
  <c r="W10" i="19"/>
  <c r="W9" i="19"/>
  <c r="W5" i="19"/>
  <c r="U5" i="19"/>
  <c r="X57" i="19" l="1"/>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<sst xmlns="http://schemas.openxmlformats.org/spreadsheetml/2006/main" count="158" uniqueCount="94">
  <si>
    <t>Evaluation Model for Solicitation Number 25-RFQ-006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</si>
  <si>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</si>
  <si>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</si>
  <si>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</si>
  <si>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</si>
  <si>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</si>
  <si>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</si>
  <si>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</si>
  <si>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</si>
  <si>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</si>
  <si>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</si>
  <si>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</si>
  <si>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</si>
  <si>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</si>
  <si>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</si>
  <si>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</si>
  <si>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</si>
  <si>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</si>
  <si>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</si>
  <si>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</si>
  <si>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</si>
  <si>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</si>
  <si>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</si>
  <si>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</si>
  <si>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</si>
  <si>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</si>
  <si>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</si>
  <si>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</si>
  <si>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</si>
  <si>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</si>
  <si>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</si>
  <si>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</si>
  <si>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</si>
  <si>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</si>
  <si>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DFWREG5</t>
  </si>
  <si>
    <t>5525 S 11th St
Ridgefield, WA 98642-4805</t>
  </si>
  <si>
    <r>
      <rPr>
        <u/>
        <sz val="12"/>
        <color theme="1"/>
        <rFont val="Calibri"/>
        <family val="2"/>
        <scheme val="minor"/>
      </rPr>
      <t>Site Contact:</t>
    </r>
    <r>
      <rPr>
        <sz val="12"/>
        <color theme="1"/>
        <rFont val="Calibri"/>
        <family val="2"/>
        <scheme val="minor"/>
      </rPr>
      <t xml:space="preserve">
Cindy Varley
360-409-3064
cindy.varley@dfw.wa.gov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</si>
  <si>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(DFWREG5 - Site Map.pdf) and LCON direction. IT Room in the equipment rack; colored pink on the attached floor plan.</t>
  </si>
  <si>
    <t>1000Mb (1G)</t>
  </si>
  <si>
    <t xml:space="preserve">1. Install extended handoff to within 10 feet of DFW edge device.
2. Copper Handoff
3. Any personal who require access will submit the person(s) name and company 3-days prior to the DFW tech contact and arrive onsite with picture ID.
4. If anything is affixed to the building, or any additional holes or changes to the building are needed, LCON approval will be required. </t>
  </si>
  <si>
    <t>NB</t>
  </si>
  <si>
    <t>N/A</t>
  </si>
  <si>
    <t>DSHS1033-S</t>
  </si>
  <si>
    <t>2320 S Salnave Rd                               Medical Lake, WA 99022</t>
  </si>
  <si>
    <t>Liz Leona
360-789-9211
liz.leona@dshs.wa.gov</t>
  </si>
  <si>
    <t>Install extended handoff to Building 4D01, Floor 0, Room 14, reference attached site map (DSHS1033_Medical Lake-Lakeland Village_Site map.pdf). Demarc/Vendor NID/Ethernet switch to be located no further than 10 feet from DSHS router.</t>
  </si>
  <si>
    <t>1000M (1G)</t>
  </si>
  <si>
    <t>***This request is for a redundant / diverse circuit for this location. Existing Primary circuit is provided by Lumen as last mile; and existing Secondary circuit is provided by StarTouch. Proposed solution must not utilize either Lumen or StarTouch.***  DSHS requires the use of existing pathways and requires vendor's installation drawing prior to work being done. Customer is requesting installation of vendor equipment capable for future upgrade.</t>
  </si>
  <si>
    <t>DFWWEN</t>
  </si>
  <si>
    <t>3515 US-97 ALT
Wenatchee, WA 98801</t>
  </si>
  <si>
    <r>
      <rPr>
        <u/>
        <sz val="12"/>
        <color theme="1"/>
        <rFont val="Calibri"/>
        <family val="2"/>
        <scheme val="minor"/>
      </rPr>
      <t xml:space="preserve">Site Contact:
</t>
    </r>
    <r>
      <rPr>
        <sz val="12"/>
        <color theme="1"/>
        <rFont val="Calibri"/>
        <family val="2"/>
        <scheme val="minor"/>
      </rPr>
      <t>Katy Shelby
206-452-9625                                    509-664-4312
katy.shelby@dfw.wa.gov</t>
    </r>
    <r>
      <rPr>
        <u/>
        <sz val="12"/>
        <color theme="1"/>
        <rFont val="Calibri"/>
        <family val="2"/>
        <scheme val="minor"/>
      </rPr>
      <t xml:space="preserve">
Building Contact:</t>
    </r>
    <r>
      <rPr>
        <sz val="12"/>
        <color theme="1"/>
        <rFont val="Calibri"/>
        <family val="2"/>
        <scheme val="minor"/>
      </rPr>
      <t xml:space="preserve">
Michele Brady
360-561-3729
michele.brady@dfw.wa.gov</t>
    </r>
  </si>
  <si>
    <t>Install extended handoff per attached site map (DFWWEN - Site Map.pdf) and LCON direction. Electrical room; highlighted yelliw on the attached floor plan.</t>
  </si>
  <si>
    <t>Fiber</t>
  </si>
  <si>
    <t>DOLD3201</t>
  </si>
  <si>
    <t>Spokane Valley Auto Licensing
12801 E Sprague Ave, 
Spokane, WA 99216-0700</t>
  </si>
  <si>
    <t>DOL Network Support
360-664-4904
DLISNetTelSup@dol.wa.gov</t>
  </si>
  <si>
    <t>Install extended handoff per attached site map (DOLD3201 - Spokane-Vly 2017.pdf)</t>
  </si>
  <si>
    <t>100M</t>
  </si>
  <si>
    <t>VE-PTO1801/DVA1801/LTS-DVA1801</t>
  </si>
  <si>
    <t>1141 Beach Dr E, Port Orchard, WA 98366</t>
  </si>
  <si>
    <t xml:space="preserve">Mark Hunt                                          360-890-1955                                    markh@dva.wa.gov      </t>
  </si>
  <si>
    <t>MDF is in room K002 per site map "DVA1801 - Site Map.pdf"</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</si>
  <si>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</si>
  <si>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PE-ORT2701</t>
  </si>
  <si>
    <t>1301 Orting Kapowsin Hwy., Orting, WA 98360-9550</t>
  </si>
  <si>
    <t>DEMARC  in the Administrative building room 105. Install extended handoff per attached site map (DVA2701-OrtingPortOrchard floor plan.pdf)</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</si>
  <si>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</si>
  <si>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LNIEVR</t>
  </si>
  <si>
    <t>729 100th St SE, Everett, WA 98208-3727</t>
  </si>
  <si>
    <t>Nigel Forest
425-315-3967
Forn235@lni.wa.gov
LNI Main Contact:
Erin Walick
360-902-5991
weri235@lni.wa.gov
Building Contact:
Scott Johnson
Cell: 425-508-4670
scott@jflp.com</t>
  </si>
  <si>
    <t>Install extended handoff per attached site map (LNIEVR Site Map.pdf) to within 10' of customers current extended handoff in LAN Room.</t>
  </si>
  <si>
    <t>Please install exteneded handoff to within 10' of customers LNI router. 
This is a leased building so please make sure the vendors already worked it out with the building manager/owner prior to installing any hardware on the building.  
Contact info: Johnson Family Ltd Partnership - Scott Johnson. Email: scott@jflp.com Cell: 425-508-4670</t>
  </si>
  <si>
    <t>DOLD3903</t>
  </si>
  <si>
    <t>Sunnyside LSO
2010 Yakima Valley Hwy, Ste 15, 
Sunnyside, WA 98944-1256</t>
  </si>
  <si>
    <t>DOL Network Support 360-664-4904 DLISNetTelSup@dol.wa.gov</t>
  </si>
  <si>
    <t>Install extended handoff per attached site map (DOLD3903 Sunnyside.pdf)</t>
  </si>
  <si>
    <t>DOLC1744</t>
  </si>
  <si>
    <t>Valley Vehicle Licensing
27331 172Nd Ave SE Suite 116, 
Covington, WA 98042-7351</t>
  </si>
  <si>
    <t>Install extended handoff per attached site map (DOLC1744 floor plan 2018.pdf)</t>
  </si>
  <si>
    <t>DOLC1745</t>
  </si>
  <si>
    <t>Seattle Auto Licensing Inc.
2515 SW Trenton St. Ste 103, 
Seattle, WA 98106-3209</t>
  </si>
  <si>
    <t>Install extended handoff per attached site map (DOLC1745 Office layout.pdf)</t>
  </si>
  <si>
    <t>DOLC1733</t>
  </si>
  <si>
    <t>Renton Licensing Agency
329 Williams Ave S, 
Renton, WA 98057-2749</t>
  </si>
  <si>
    <t>Install extended handoff per attached site map (DOLC1733 Renton 2017.pdf)</t>
  </si>
  <si>
    <t>PIT2701</t>
  </si>
  <si>
    <t>3002 Ductcho St., Tacoma WA 98404-7937</t>
  </si>
  <si>
    <t>Wes Detrick                                         253-573-7999                                       wes.detrick@puyalluptribe-nsn.gov</t>
  </si>
  <si>
    <t>New building at this location and is under construction. No floor plan yet.</t>
  </si>
  <si>
    <t>NO</t>
  </si>
  <si>
    <t>BIIASEA</t>
  </si>
  <si>
    <t>707 S Grady Way
Renton, WA 98057</t>
  </si>
  <si>
    <t xml:space="preserve">Keith Fester keith.fester@biia.wa.gov </t>
  </si>
  <si>
    <t>Install extended handoff per attached site map (BIIASEA 2024 Office layout.pdf) in LAN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</si>
</sst>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rgb="FFFDE9D9"/>
        <bgColor indexed="64"/>
      </patternFill>
    </fill>
    <fill>
      <patternFill patternType="solid">
        <fgColor theme="0"/>
        <bgColor theme="0"/>
      </patternFill>
    </fill>
    <fill>
      <patternFill patternType="gray0625">
        <bgColor theme="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0" fontId="2" fillId="45" borderId="10" xfId="0" applyFont="1" applyFill="1" applyBorder="1" applyAlignment="1">
      <alignment horizontal="left" vertical="top" wrapText="1"/>
    </xf>
    <xf numFmtId="0" fontId="2" fillId="45" borderId="9" xfId="0" applyFont="1" applyFill="1" applyBorder="1" applyAlignment="1">
      <alignment horizontal="left" vertical="top" wrapText="1"/>
    </xf>
    <xf numFmtId="0" fontId="7" fillId="45" borderId="1" xfId="0" applyFont="1" applyFill="1" applyBorder="1" applyAlignment="1">
      <alignment horizontal="left" vertical="top" wrapText="1"/>
    </xf>
    <xf numFmtId="0" fontId="2" fillId="45" borderId="1" xfId="0" applyFont="1" applyFill="1" applyBorder="1" applyAlignment="1">
      <alignment horizontal="left" vertical="top" wrapText="1"/>
    </xf>
    <xf numFmtId="0" fontId="2" fillId="45" borderId="5" xfId="0" applyFont="1" applyFill="1" applyBorder="1" applyAlignment="1">
      <alignment horizontal="left" vertical="top" wrapText="1"/>
    </xf>
    <xf numFmtId="0" fontId="2" fillId="45" borderId="37" xfId="0" applyFont="1" applyFill="1" applyBorder="1" applyAlignment="1">
      <alignment horizontal="left" vertical="top" wrapText="1"/>
    </xf>
    <xf numFmtId="0" fontId="2" fillId="45" borderId="29" xfId="0" applyFont="1" applyFill="1" applyBorder="1" applyAlignment="1">
      <alignment horizontal="left" vertical="top" wrapText="1"/>
    </xf>
    <xf numFmtId="0" fontId="7" fillId="45" borderId="9" xfId="0" applyFont="1" applyFill="1" applyBorder="1" applyAlignment="1">
      <alignment horizontal="left" vertical="top" wrapText="1"/>
    </xf>
    <xf numFmtId="0" fontId="7" fillId="45" borderId="5" xfId="0" applyFont="1" applyFill="1" applyBorder="1" applyAlignment="1">
      <alignment horizontal="left" vertical="top" wrapText="1"/>
    </xf>
    <xf numFmtId="0" fontId="7" fillId="45" borderId="37" xfId="0" applyFont="1" applyFill="1" applyBorder="1" applyAlignment="1">
      <alignment horizontal="left" vertical="top" wrapText="1"/>
    </xf>
    <xf numFmtId="0" fontId="7" fillId="45" borderId="10" xfId="0" applyFont="1" applyFill="1" applyBorder="1" applyAlignment="1">
      <alignment horizontal="left" vertical="top" wrapText="1"/>
    </xf>
    <xf numFmtId="7" fontId="2" fillId="2" borderId="38" xfId="44" applyFill="1" applyBorder="1">
      <alignment horizontal="left" vertical="top" wrapText="1"/>
    </xf>
    <xf numFmtId="7" fontId="2" fillId="40" borderId="36" xfId="44" applyFill="1" applyBorder="1">
      <alignment horizontal="left" vertical="top" wrapText="1"/>
    </xf>
    <xf numFmtId="7" fontId="2" fillId="6" borderId="5" xfId="46" applyFill="1" applyBorder="1">
      <alignment horizontal="left" vertical="top" wrapText="1"/>
    </xf>
    <xf numFmtId="7" fontId="2" fillId="46" borderId="38" xfId="45" applyFill="1" applyBorder="1">
      <alignment horizontal="left" vertical="top" wrapText="1"/>
    </xf>
    <xf numFmtId="7" fontId="2" fillId="47" borderId="36" xfId="45" applyFill="1" applyBorder="1">
      <alignment horizontal="left" vertical="top" wrapText="1"/>
    </xf>
    <xf numFmtId="7" fontId="2" fillId="43" borderId="38" xfId="1" applyNumberFormat="1" applyFont="1" applyFill="1" applyBorder="1" applyAlignment="1">
      <alignment horizontal="left" vertical="top" wrapText="1"/>
    </xf>
    <xf numFmtId="7" fontId="2" fillId="40" borderId="38" xfId="44" applyFill="1" applyBorder="1">
      <alignment horizontal="left" vertical="top" wrapText="1"/>
    </xf>
    <xf numFmtId="7" fontId="2" fillId="48" borderId="38" xfId="47" applyFill="1" applyBorder="1" applyAlignment="1">
      <alignment horizontal="left" vertical="top" wrapText="1"/>
    </xf>
    <xf numFmtId="7" fontId="2" fillId="6" borderId="38" xfId="45" applyFill="1" applyBorder="1">
      <alignment horizontal="left" vertical="top" wrapText="1"/>
    </xf>
    <xf numFmtId="7" fontId="2" fillId="47" borderId="38" xfId="45" applyFill="1" applyBorder="1">
      <alignment horizontal="left" vertical="top" wrapText="1"/>
    </xf>
    <xf numFmtId="7" fontId="2" fillId="46" borderId="36" xfId="45" applyFill="1" applyBorder="1">
      <alignment horizontal="left" vertical="top" wrapText="1"/>
    </xf>
    <xf numFmtId="7" fontId="2" fillId="6" borderId="36" xfId="1" applyNumberFormat="1" applyFont="1" applyFill="1" applyBorder="1" applyAlignment="1">
      <alignment horizontal="left" vertical="top" wrapText="1"/>
    </xf>
    <xf numFmtId="7" fontId="2" fillId="6" borderId="38" xfId="1" applyNumberFormat="1" applyFont="1" applyFill="1" applyBorder="1" applyAlignment="1">
      <alignmen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DE9D9"/>
      <color rgb="FFFFFFFF"/>
      <color rgb="FFFFCCFF"/>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topLeftCell="A5" zoomScale="70" zoomScaleNormal="70" workbookViewId="0">
      <selection activeCell="R12" sqref="R12"/>
    </sheetView>
  </sheetViews>
  <sheetFormatPr defaultRowHeight="15"/>
  <cols>
    <col min="1" max="1" width="4" style="98" customWidth="1"/>
    <col min="2" max="2" width="23.28515625" customWidth="1"/>
    <col min="3" max="3" width="56.5703125" customWidth="1"/>
    <col min="4" max="4" width="6.140625" customWidth="1"/>
    <col min="5" max="5" width="7.42578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85546875" customWidth="1"/>
    <col min="17" max="17" width="11.5703125" bestFit="1" customWidth="1"/>
    <col min="18" max="18" width="12.42578125" customWidth="1"/>
    <col min="19" max="19" width="11.5703125" bestFit="1" customWidth="1"/>
    <col min="20" max="20" width="9.7109375"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60" t="s">
        <v>2</v>
      </c>
      <c r="O2" s="161"/>
      <c r="P2" s="161"/>
      <c r="Q2" s="161"/>
      <c r="R2" s="161"/>
      <c r="S2" s="162"/>
      <c r="T2" s="6"/>
      <c r="U2" s="6"/>
      <c r="V2" s="112"/>
      <c r="W2" s="15"/>
      <c r="X2" s="15"/>
    </row>
    <row r="3" spans="1:24" ht="50.1" customHeight="1" thickBot="1">
      <c r="A3" s="97"/>
      <c r="B3" s="7"/>
      <c r="C3" s="8"/>
      <c r="D3" s="8"/>
      <c r="E3" s="8"/>
      <c r="F3" s="8"/>
      <c r="G3" s="8"/>
      <c r="H3" s="8"/>
      <c r="I3" s="154" t="s">
        <v>3</v>
      </c>
      <c r="J3" s="155"/>
      <c r="K3" s="156"/>
      <c r="L3" s="9"/>
      <c r="M3" s="10"/>
      <c r="N3" s="12"/>
      <c r="O3" s="13"/>
      <c r="P3" s="13"/>
      <c r="Q3" s="13"/>
      <c r="R3" s="157" t="s">
        <v>4</v>
      </c>
      <c r="S3" s="158"/>
      <c r="T3" s="159" t="s">
        <v>5</v>
      </c>
      <c r="U3" s="159"/>
      <c r="V3" s="159"/>
      <c r="W3" s="159"/>
      <c r="X3" s="159"/>
    </row>
    <row r="4" spans="1:24" ht="79.5" customHeight="1" thickBot="1">
      <c r="A4" s="97"/>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53" t="s">
        <v>23</v>
      </c>
      <c r="U4" s="153" t="s">
        <v>24</v>
      </c>
      <c r="V4" s="113" t="s">
        <v>25</v>
      </c>
      <c r="W4" s="153" t="s">
        <v>14</v>
      </c>
      <c r="X4" s="153"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80.25" customHeight="1">
      <c r="A6" s="96">
        <v>1</v>
      </c>
      <c r="B6" s="88" t="s">
        <v>34</v>
      </c>
      <c r="C6" s="89" t="s">
        <v>35</v>
      </c>
      <c r="D6" s="89" t="s">
        <v>36</v>
      </c>
      <c r="E6" s="89" t="s">
        <v>37</v>
      </c>
      <c r="F6" s="89" t="s">
        <v>30</v>
      </c>
      <c r="G6" s="89">
        <v>150</v>
      </c>
      <c r="H6" s="90" t="s">
        <v>38</v>
      </c>
      <c r="I6" s="19" t="s">
        <v>32</v>
      </c>
      <c r="J6" s="117">
        <v>10</v>
      </c>
      <c r="K6" s="22">
        <v>50</v>
      </c>
      <c r="L6" s="23" t="s">
        <v>39</v>
      </c>
      <c r="M6" s="16"/>
      <c r="N6" s="37"/>
      <c r="O6" s="34"/>
      <c r="P6" s="35" t="s">
        <v>40</v>
      </c>
      <c r="Q6" s="87"/>
      <c r="R6" s="125"/>
      <c r="S6" s="128" t="s">
        <v>41</v>
      </c>
      <c r="T6" s="39">
        <f t="shared" ref="T6" si="0">IF(ISBLANK(N6),G6,N6)</f>
        <v>150</v>
      </c>
      <c r="U6" s="17" t="e">
        <f t="shared" ref="U6" si="1">24*P6+Q6</f>
        <v>#VALUE!</v>
      </c>
      <c r="V6" s="115" cm="1">
        <f t="array" ref="V6">_xlfn.IFS(ISBLANK(O6),0,O6="Fiber",40,O6="Fixed Wireless",20,O6="Copper",10)</f>
        <v>0</v>
      </c>
      <c r="W6" s="18">
        <f t="shared" ref="W6" si="2">J6</f>
        <v>10</v>
      </c>
      <c r="X6" s="18">
        <f t="shared" ref="X6" si="3">K6</f>
        <v>50</v>
      </c>
    </row>
    <row r="7" spans="1:24" ht="54.75" customHeight="1">
      <c r="A7" s="96">
        <v>2</v>
      </c>
      <c r="B7" s="58" t="s">
        <v>42</v>
      </c>
      <c r="C7" s="91" t="s">
        <v>43</v>
      </c>
      <c r="D7" s="127" t="s">
        <v>44</v>
      </c>
      <c r="E7" s="91" t="s">
        <v>45</v>
      </c>
      <c r="F7" s="84" t="s">
        <v>30</v>
      </c>
      <c r="G7" s="84">
        <v>150</v>
      </c>
      <c r="H7" s="92" t="s">
        <v>46</v>
      </c>
      <c r="I7" s="50" t="s">
        <v>32</v>
      </c>
      <c r="J7" s="118">
        <v>10</v>
      </c>
      <c r="K7" s="53">
        <v>50</v>
      </c>
      <c r="L7" s="54" t="s">
        <v>47</v>
      </c>
      <c r="M7" s="16"/>
      <c r="N7" s="55"/>
      <c r="O7" s="56"/>
      <c r="P7" s="57" t="s">
        <v>40</v>
      </c>
      <c r="Q7" s="42"/>
      <c r="R7" s="69"/>
      <c r="S7" s="68" t="s">
        <v>41</v>
      </c>
      <c r="T7" s="39">
        <f t="shared" ref="T7:T8" si="4">IF(ISBLANK(N7),G7,N7)</f>
        <v>150</v>
      </c>
      <c r="U7" s="17" t="e">
        <f t="shared" ref="U7:U8" si="5">24*P7+Q7</f>
        <v>#VALUE!</v>
      </c>
      <c r="V7" s="115" cm="1">
        <f t="array" ref="V7">_xlfn.IFS(ISBLANK(O7),0,O7="Fiber",40,O7="Fixed Wireless",20,O7="Copper",10)</f>
        <v>0</v>
      </c>
      <c r="W7" s="18">
        <f t="shared" ref="W7:W8" si="6">J7</f>
        <v>10</v>
      </c>
      <c r="X7" s="18">
        <f t="shared" ref="X7:X8" si="7">K7</f>
        <v>50</v>
      </c>
    </row>
    <row r="8" spans="1:24" ht="183" customHeight="1">
      <c r="A8" s="96">
        <v>3</v>
      </c>
      <c r="B8" s="136" t="s">
        <v>48</v>
      </c>
      <c r="C8" s="131" t="s">
        <v>49</v>
      </c>
      <c r="D8" s="132" t="s">
        <v>50</v>
      </c>
      <c r="E8" s="131" t="s">
        <v>51</v>
      </c>
      <c r="F8" s="131" t="s">
        <v>30</v>
      </c>
      <c r="G8" s="131">
        <v>150</v>
      </c>
      <c r="H8" s="137" t="s">
        <v>38</v>
      </c>
      <c r="I8" s="136" t="s">
        <v>32</v>
      </c>
      <c r="J8" s="138">
        <v>10</v>
      </c>
      <c r="K8" s="139">
        <v>50</v>
      </c>
      <c r="L8" s="135" t="s">
        <v>39</v>
      </c>
      <c r="M8" s="16"/>
      <c r="N8" s="37">
        <v>145</v>
      </c>
      <c r="O8" s="34" t="s">
        <v>52</v>
      </c>
      <c r="P8" s="35">
        <v>2450</v>
      </c>
      <c r="Q8" s="35">
        <v>5500</v>
      </c>
      <c r="R8" s="140">
        <v>1700</v>
      </c>
      <c r="S8" s="141" t="s">
        <v>41</v>
      </c>
      <c r="T8" s="39">
        <f t="shared" si="4"/>
        <v>145</v>
      </c>
      <c r="U8" s="17">
        <f t="shared" si="5"/>
        <v>64300</v>
      </c>
      <c r="V8" s="115" cm="1">
        <f t="array" ref="V8">_xlfn.IFS(ISBLANK(O8),0,O8="Fiber",40,O8="Fixed Wireless",20,O8="Copper",10)</f>
        <v>40</v>
      </c>
      <c r="W8" s="18">
        <f t="shared" si="6"/>
        <v>10</v>
      </c>
      <c r="X8" s="18">
        <f t="shared" si="7"/>
        <v>50</v>
      </c>
    </row>
    <row r="9" spans="1:24" ht="62.25" customHeight="1">
      <c r="A9" s="96">
        <v>4</v>
      </c>
      <c r="B9" s="24" t="s">
        <v>53</v>
      </c>
      <c r="C9" s="70" t="s">
        <v>54</v>
      </c>
      <c r="D9" s="70" t="s">
        <v>55</v>
      </c>
      <c r="E9" s="70" t="s">
        <v>56</v>
      </c>
      <c r="F9" s="25" t="s">
        <v>30</v>
      </c>
      <c r="G9" s="25">
        <v>150</v>
      </c>
      <c r="H9" s="26" t="s">
        <v>57</v>
      </c>
      <c r="I9" s="24" t="s">
        <v>32</v>
      </c>
      <c r="J9" s="120">
        <v>10</v>
      </c>
      <c r="K9" s="27">
        <v>50</v>
      </c>
      <c r="L9" s="28"/>
      <c r="M9" s="16"/>
      <c r="N9" s="40">
        <v>145</v>
      </c>
      <c r="O9" s="41" t="s">
        <v>52</v>
      </c>
      <c r="P9" s="42">
        <v>710</v>
      </c>
      <c r="Q9" s="42">
        <v>2500</v>
      </c>
      <c r="R9" s="67" t="s">
        <v>41</v>
      </c>
      <c r="S9" s="43">
        <v>1600</v>
      </c>
      <c r="T9" s="39">
        <f t="shared" ref="T9:T57" si="8">IF(ISBLANK(N9),G9,N9)</f>
        <v>145</v>
      </c>
      <c r="U9" s="17">
        <f t="shared" ref="U9:U57" si="9">24*P9+Q9</f>
        <v>19540</v>
      </c>
      <c r="V9" s="115" cm="1">
        <f t="array" ref="V9">_xlfn.IFS(ISBLANK(O9),0,O9="Fiber",40,O9="Fixed Wireless",20,O9="Copper",10)</f>
        <v>40</v>
      </c>
      <c r="W9" s="18">
        <f t="shared" ref="W9:W57" si="10">J9</f>
        <v>10</v>
      </c>
      <c r="X9" s="18">
        <f t="shared" ref="X9:X13" si="11">K9</f>
        <v>50</v>
      </c>
    </row>
    <row r="10" spans="1:24" ht="56.25" customHeight="1">
      <c r="A10" s="96">
        <v>5</v>
      </c>
      <c r="B10" s="130" t="s">
        <v>58</v>
      </c>
      <c r="C10" s="131" t="s">
        <v>59</v>
      </c>
      <c r="D10" s="131" t="s">
        <v>60</v>
      </c>
      <c r="E10" s="131" t="s">
        <v>61</v>
      </c>
      <c r="F10" s="132" t="s">
        <v>30</v>
      </c>
      <c r="G10" s="132">
        <v>150</v>
      </c>
      <c r="H10" s="133" t="s">
        <v>38</v>
      </c>
      <c r="I10" s="130" t="s">
        <v>32</v>
      </c>
      <c r="J10" s="134">
        <v>10</v>
      </c>
      <c r="K10" s="129">
        <v>50</v>
      </c>
      <c r="L10" s="135" t="s">
        <v>62</v>
      </c>
      <c r="M10" s="16"/>
      <c r="N10" s="37">
        <v>145</v>
      </c>
      <c r="O10" s="34" t="s">
        <v>52</v>
      </c>
      <c r="P10" s="35">
        <v>1065</v>
      </c>
      <c r="Q10" s="87">
        <v>2500</v>
      </c>
      <c r="R10" s="125">
        <v>950</v>
      </c>
      <c r="S10" s="128" t="s">
        <v>41</v>
      </c>
      <c r="T10" s="39">
        <f t="shared" si="8"/>
        <v>145</v>
      </c>
      <c r="U10" s="17">
        <f t="shared" si="9"/>
        <v>28060</v>
      </c>
      <c r="V10" s="115" cm="1">
        <f t="array" ref="V10">_xlfn.IFS(ISBLANK(O10),0,O10="Fiber",40,O10="Fixed Wireless",20,O10="Copper",10)</f>
        <v>40</v>
      </c>
      <c r="W10" s="18">
        <f t="shared" si="10"/>
        <v>10</v>
      </c>
      <c r="X10" s="18">
        <f t="shared" si="11"/>
        <v>50</v>
      </c>
    </row>
    <row r="11" spans="1:24" ht="45.75" customHeight="1">
      <c r="A11" s="96">
        <v>6</v>
      </c>
      <c r="B11" s="24" t="s">
        <v>63</v>
      </c>
      <c r="C11" s="25" t="s">
        <v>64</v>
      </c>
      <c r="D11" s="25" t="s">
        <v>60</v>
      </c>
      <c r="E11" s="25" t="s">
        <v>65</v>
      </c>
      <c r="F11" s="25" t="s">
        <v>30</v>
      </c>
      <c r="G11" s="25">
        <v>150</v>
      </c>
      <c r="H11" s="26" t="s">
        <v>38</v>
      </c>
      <c r="I11" s="24" t="s">
        <v>32</v>
      </c>
      <c r="J11" s="120">
        <v>10</v>
      </c>
      <c r="K11" s="27">
        <v>50</v>
      </c>
      <c r="L11" s="28" t="s">
        <v>66</v>
      </c>
      <c r="M11" s="16"/>
      <c r="N11" s="40"/>
      <c r="O11" s="41"/>
      <c r="P11" s="42" t="s">
        <v>40</v>
      </c>
      <c r="Q11" s="142"/>
      <c r="R11" s="143"/>
      <c r="S11" s="144" t="s">
        <v>41</v>
      </c>
      <c r="T11" s="39">
        <f t="shared" si="8"/>
        <v>150</v>
      </c>
      <c r="U11" s="17" t="e">
        <f t="shared" si="9"/>
        <v>#VALUE!</v>
      </c>
      <c r="V11" s="115" cm="1">
        <f t="array" ref="V11">_xlfn.IFS(ISBLANK(O11),0,O11="Fiber",40,O11="Fixed Wireless",20,O11="Copper",10)</f>
        <v>0</v>
      </c>
      <c r="W11" s="18">
        <f t="shared" si="10"/>
        <v>10</v>
      </c>
      <c r="X11" s="18">
        <f t="shared" si="11"/>
        <v>50</v>
      </c>
    </row>
    <row r="12" spans="1:24" ht="126.75" customHeight="1">
      <c r="A12" s="96">
        <v>7</v>
      </c>
      <c r="B12" s="130" t="s">
        <v>67</v>
      </c>
      <c r="C12" s="132" t="s">
        <v>68</v>
      </c>
      <c r="D12" s="132" t="s">
        <v>69</v>
      </c>
      <c r="E12" s="132" t="s">
        <v>70</v>
      </c>
      <c r="F12" s="132" t="s">
        <v>30</v>
      </c>
      <c r="G12" s="132">
        <v>150</v>
      </c>
      <c r="H12" s="133" t="s">
        <v>38</v>
      </c>
      <c r="I12" s="130" t="s">
        <v>32</v>
      </c>
      <c r="J12" s="134">
        <v>10</v>
      </c>
      <c r="K12" s="129">
        <v>50</v>
      </c>
      <c r="L12" s="135" t="s">
        <v>71</v>
      </c>
      <c r="M12" s="16"/>
      <c r="N12" s="37">
        <v>145</v>
      </c>
      <c r="O12" s="34" t="s">
        <v>52</v>
      </c>
      <c r="P12" s="35">
        <v>995</v>
      </c>
      <c r="Q12" s="35">
        <v>2500</v>
      </c>
      <c r="R12" s="145">
        <v>950</v>
      </c>
      <c r="S12" s="141" t="s">
        <v>41</v>
      </c>
      <c r="T12" s="39">
        <f t="shared" si="8"/>
        <v>145</v>
      </c>
      <c r="U12" s="17">
        <f t="shared" si="9"/>
        <v>26380</v>
      </c>
      <c r="V12" s="115" cm="1">
        <f t="array" ref="V12">_xlfn.IFS(ISBLANK(O12),0,O12="Fiber",40,O12="Fixed Wireless",20,O12="Copper",10)</f>
        <v>40</v>
      </c>
      <c r="W12" s="18">
        <f t="shared" si="10"/>
        <v>10</v>
      </c>
      <c r="X12" s="18">
        <f t="shared" si="11"/>
        <v>50</v>
      </c>
    </row>
    <row r="13" spans="1:24" ht="57.75" customHeight="1">
      <c r="A13" s="96">
        <v>8</v>
      </c>
      <c r="B13" s="24" t="s">
        <v>72</v>
      </c>
      <c r="C13" s="25" t="s">
        <v>73</v>
      </c>
      <c r="D13" s="25" t="s">
        <v>74</v>
      </c>
      <c r="E13" s="25" t="s">
        <v>75</v>
      </c>
      <c r="F13" s="25" t="s">
        <v>30</v>
      </c>
      <c r="G13" s="25">
        <v>150</v>
      </c>
      <c r="H13" s="26" t="s">
        <v>57</v>
      </c>
      <c r="I13" s="24" t="s">
        <v>32</v>
      </c>
      <c r="J13" s="120">
        <v>10</v>
      </c>
      <c r="K13" s="27">
        <v>50</v>
      </c>
      <c r="L13" s="28"/>
      <c r="M13" s="16"/>
      <c r="N13" s="40">
        <v>145</v>
      </c>
      <c r="O13" s="41" t="s">
        <v>52</v>
      </c>
      <c r="P13" s="42">
        <v>660</v>
      </c>
      <c r="Q13" s="142">
        <v>2500</v>
      </c>
      <c r="R13" s="149" t="s">
        <v>41</v>
      </c>
      <c r="S13" s="150">
        <v>1600</v>
      </c>
      <c r="T13" s="39">
        <f t="shared" si="8"/>
        <v>145</v>
      </c>
      <c r="U13" s="17">
        <f t="shared" si="9"/>
        <v>18340</v>
      </c>
      <c r="V13" s="115" cm="1">
        <f t="array" ref="V13">_xlfn.IFS(ISBLANK(O13),0,O13="Fiber",40,O13="Fixed Wireless",20,O13="Copper",10)</f>
        <v>40</v>
      </c>
      <c r="W13" s="18">
        <f t="shared" si="10"/>
        <v>10</v>
      </c>
      <c r="X13" s="18">
        <f t="shared" si="11"/>
        <v>50</v>
      </c>
    </row>
    <row r="14" spans="1:24" ht="51" customHeight="1">
      <c r="A14" s="96">
        <v>9</v>
      </c>
      <c r="B14" s="130" t="s">
        <v>76</v>
      </c>
      <c r="C14" s="132" t="s">
        <v>77</v>
      </c>
      <c r="D14" s="132" t="s">
        <v>74</v>
      </c>
      <c r="E14" s="132" t="s">
        <v>78</v>
      </c>
      <c r="F14" s="132" t="s">
        <v>30</v>
      </c>
      <c r="G14" s="132">
        <v>150</v>
      </c>
      <c r="H14" s="133" t="s">
        <v>57</v>
      </c>
      <c r="I14" s="130" t="s">
        <v>32</v>
      </c>
      <c r="J14" s="134">
        <v>10</v>
      </c>
      <c r="K14" s="129">
        <v>50</v>
      </c>
      <c r="L14" s="135"/>
      <c r="M14" s="16"/>
      <c r="N14" s="37">
        <v>145</v>
      </c>
      <c r="O14" s="34" t="s">
        <v>52</v>
      </c>
      <c r="P14" s="35">
        <v>715</v>
      </c>
      <c r="Q14" s="35">
        <v>2500</v>
      </c>
      <c r="R14" s="146" t="s">
        <v>41</v>
      </c>
      <c r="S14" s="48">
        <v>1600</v>
      </c>
      <c r="T14" s="39">
        <f t="shared" si="8"/>
        <v>145</v>
      </c>
      <c r="U14" s="17">
        <f t="shared" si="9"/>
        <v>19660</v>
      </c>
      <c r="V14" s="115" cm="1">
        <f t="array" ref="V14">_xlfn.IFS(ISBLANK(O14),0,O14="Fiber",40,O14="Fixed Wireless",20,O14="Copper",10)</f>
        <v>40</v>
      </c>
      <c r="W14" s="18">
        <f t="shared" si="10"/>
        <v>10</v>
      </c>
      <c r="X14" s="18">
        <f t="shared" ref="X14:X29" si="12">K14</f>
        <v>50</v>
      </c>
    </row>
    <row r="15" spans="1:24" ht="52.5" customHeight="1">
      <c r="A15" s="96">
        <v>10</v>
      </c>
      <c r="B15" s="24" t="s">
        <v>79</v>
      </c>
      <c r="C15" s="25" t="s">
        <v>80</v>
      </c>
      <c r="D15" s="25" t="s">
        <v>74</v>
      </c>
      <c r="E15" s="25" t="s">
        <v>81</v>
      </c>
      <c r="F15" s="25" t="s">
        <v>30</v>
      </c>
      <c r="G15" s="25">
        <v>150</v>
      </c>
      <c r="H15" s="26" t="s">
        <v>57</v>
      </c>
      <c r="I15" s="24" t="s">
        <v>32</v>
      </c>
      <c r="J15" s="120">
        <v>10</v>
      </c>
      <c r="K15" s="27">
        <v>50</v>
      </c>
      <c r="L15" s="28"/>
      <c r="M15" s="16"/>
      <c r="N15" s="40">
        <v>145</v>
      </c>
      <c r="O15" s="41" t="s">
        <v>52</v>
      </c>
      <c r="P15" s="42">
        <v>715</v>
      </c>
      <c r="Q15" s="142">
        <v>2500</v>
      </c>
      <c r="R15" s="149" t="s">
        <v>41</v>
      </c>
      <c r="S15" s="151">
        <v>1600</v>
      </c>
      <c r="T15" s="14">
        <f t="shared" si="8"/>
        <v>145</v>
      </c>
      <c r="U15" s="17">
        <f t="shared" si="9"/>
        <v>19660</v>
      </c>
      <c r="V15" s="115" cm="1">
        <f t="array" ref="V15">_xlfn.IFS(ISBLANK(O15),0,O15="Fiber",40,O15="Fixed Wireless",20,O15="Copper",10)</f>
        <v>40</v>
      </c>
      <c r="W15" s="18">
        <f t="shared" si="10"/>
        <v>10</v>
      </c>
      <c r="X15" s="18">
        <f t="shared" si="12"/>
        <v>50</v>
      </c>
    </row>
    <row r="16" spans="1:24" ht="53.25" customHeight="1">
      <c r="A16" s="96">
        <v>11</v>
      </c>
      <c r="B16" s="130" t="s">
        <v>82</v>
      </c>
      <c r="C16" s="132" t="s">
        <v>83</v>
      </c>
      <c r="D16" s="132" t="s">
        <v>74</v>
      </c>
      <c r="E16" s="132" t="s">
        <v>84</v>
      </c>
      <c r="F16" s="132" t="s">
        <v>30</v>
      </c>
      <c r="G16" s="132">
        <v>150</v>
      </c>
      <c r="H16" s="133" t="s">
        <v>57</v>
      </c>
      <c r="I16" s="130" t="s">
        <v>32</v>
      </c>
      <c r="J16" s="134">
        <v>10</v>
      </c>
      <c r="K16" s="129">
        <v>50</v>
      </c>
      <c r="L16" s="135"/>
      <c r="M16" s="16"/>
      <c r="N16" s="37">
        <v>145</v>
      </c>
      <c r="O16" s="34" t="s">
        <v>52</v>
      </c>
      <c r="P16" s="35">
        <v>715</v>
      </c>
      <c r="Q16" s="35">
        <v>2500</v>
      </c>
      <c r="R16" s="146" t="s">
        <v>41</v>
      </c>
      <c r="S16" s="48">
        <v>1600</v>
      </c>
      <c r="T16" s="39">
        <f t="shared" si="8"/>
        <v>145</v>
      </c>
      <c r="U16" s="17">
        <f t="shared" si="9"/>
        <v>19660</v>
      </c>
      <c r="V16" s="115" cm="1">
        <f t="array" ref="V16">_xlfn.IFS(ISBLANK(O16),0,O16="Fiber",40,O16="Fixed Wireless",20,O16="Copper",10)</f>
        <v>40</v>
      </c>
      <c r="W16" s="18">
        <f t="shared" si="10"/>
        <v>10</v>
      </c>
      <c r="X16" s="18">
        <f t="shared" si="12"/>
        <v>50</v>
      </c>
    </row>
    <row r="17" spans="1:24" ht="27.75" customHeight="1">
      <c r="A17" s="96">
        <v>12</v>
      </c>
      <c r="B17" s="24" t="s">
        <v>85</v>
      </c>
      <c r="C17" s="25" t="s">
        <v>86</v>
      </c>
      <c r="D17" s="25" t="s">
        <v>87</v>
      </c>
      <c r="E17" s="25" t="s">
        <v>88</v>
      </c>
      <c r="F17" s="25" t="s">
        <v>89</v>
      </c>
      <c r="G17" s="25">
        <v>150</v>
      </c>
      <c r="H17" s="26" t="s">
        <v>31</v>
      </c>
      <c r="I17" s="24" t="s">
        <v>32</v>
      </c>
      <c r="J17" s="120">
        <v>10</v>
      </c>
      <c r="K17" s="27">
        <v>50</v>
      </c>
      <c r="L17" s="28"/>
      <c r="M17" s="16"/>
      <c r="N17" s="40">
        <v>145</v>
      </c>
      <c r="O17" s="41" t="s">
        <v>52</v>
      </c>
      <c r="P17" s="42">
        <v>1200</v>
      </c>
      <c r="Q17" s="142">
        <v>3000</v>
      </c>
      <c r="R17" s="148">
        <v>1500</v>
      </c>
      <c r="S17" s="43">
        <v>1899</v>
      </c>
      <c r="T17" s="39">
        <f t="shared" si="8"/>
        <v>145</v>
      </c>
      <c r="U17" s="17">
        <f t="shared" si="9"/>
        <v>31800</v>
      </c>
      <c r="V17" s="115" cm="1">
        <f t="array" ref="V17">_xlfn.IFS(ISBLANK(O17),0,O17="Fiber",40,O17="Fixed Wireless",20,O17="Copper",10)</f>
        <v>40</v>
      </c>
      <c r="W17" s="18">
        <f t="shared" si="10"/>
        <v>10</v>
      </c>
      <c r="X17" s="18">
        <f t="shared" si="12"/>
        <v>50</v>
      </c>
    </row>
    <row r="18" spans="1:24" ht="36" customHeight="1">
      <c r="A18" s="96">
        <v>13</v>
      </c>
      <c r="B18" s="130" t="s">
        <v>90</v>
      </c>
      <c r="C18" s="132" t="s">
        <v>91</v>
      </c>
      <c r="D18" s="132" t="s">
        <v>92</v>
      </c>
      <c r="E18" s="132" t="s">
        <v>93</v>
      </c>
      <c r="F18" s="132" t="s">
        <v>30</v>
      </c>
      <c r="G18" s="132">
        <v>100</v>
      </c>
      <c r="H18" s="133" t="s">
        <v>57</v>
      </c>
      <c r="I18" s="130" t="s">
        <v>32</v>
      </c>
      <c r="J18" s="134">
        <v>10</v>
      </c>
      <c r="K18" s="129">
        <v>50</v>
      </c>
      <c r="L18" s="135"/>
      <c r="M18" s="38"/>
      <c r="N18" s="37">
        <v>80</v>
      </c>
      <c r="O18" s="34" t="s">
        <v>52</v>
      </c>
      <c r="P18" s="35">
        <v>715</v>
      </c>
      <c r="Q18" s="35">
        <v>2500</v>
      </c>
      <c r="R18" s="147" t="s">
        <v>41</v>
      </c>
      <c r="S18" s="48">
        <v>1600</v>
      </c>
      <c r="T18" s="39">
        <f t="shared" ref="T18" si="13">IF(ISBLANK(N18),G18,N18)</f>
        <v>80</v>
      </c>
      <c r="U18" s="17">
        <f t="shared" si="9"/>
        <v>19660</v>
      </c>
      <c r="V18" s="115" cm="1">
        <f t="array" ref="V18">_xlfn.IFS(ISBLANK(O18),0,O18="Fiber",40,O18="Fixed Wireless",20,O18="Copper",10)</f>
        <v>40</v>
      </c>
      <c r="W18" s="18">
        <f t="shared" si="10"/>
        <v>10</v>
      </c>
      <c r="X18" s="18">
        <f t="shared" si="12"/>
        <v>50</v>
      </c>
    </row>
    <row r="19" spans="1:24" ht="15.75">
      <c r="A19" s="96">
        <v>14</v>
      </c>
      <c r="B19" s="24"/>
      <c r="C19" s="25"/>
      <c r="D19" s="25"/>
      <c r="E19" s="25"/>
      <c r="F19" s="25"/>
      <c r="G19" s="25"/>
      <c r="H19" s="26"/>
      <c r="I19" s="24"/>
      <c r="J19" s="120"/>
      <c r="K19" s="27"/>
      <c r="L19" s="28"/>
      <c r="M19" s="38"/>
      <c r="N19" s="40"/>
      <c r="O19" s="41"/>
      <c r="P19" s="42"/>
      <c r="Q19" s="142"/>
      <c r="R19" s="152"/>
      <c r="S19" s="43"/>
      <c r="T19" s="39">
        <f t="shared" si="8"/>
        <v>0</v>
      </c>
      <c r="U19" s="17">
        <f t="shared" si="9"/>
        <v>0</v>
      </c>
      <c r="V19" s="115" cm="1">
        <f t="array" ref="V19">_xlfn.IFS(ISBLANK(O19),0,O19="Fiber",40,O19="Fixed Wireless",20,O19="Copper",10)</f>
        <v>0</v>
      </c>
      <c r="W19" s="18">
        <f t="shared" si="10"/>
        <v>0</v>
      </c>
      <c r="X19" s="18">
        <f t="shared" si="12"/>
        <v>0</v>
      </c>
    </row>
    <row r="20" spans="1:24" ht="20.100000000000001" customHeight="1">
      <c r="A20" s="96">
        <v>15</v>
      </c>
      <c r="B20" s="58"/>
      <c r="C20" s="59"/>
      <c r="D20" s="51"/>
      <c r="E20" s="59"/>
      <c r="F20" s="59"/>
      <c r="G20" s="59"/>
      <c r="H20" s="60"/>
      <c r="I20" s="58"/>
      <c r="J20" s="119"/>
      <c r="K20" s="61"/>
      <c r="L20" s="54"/>
      <c r="M20" s="38"/>
      <c r="N20" s="55"/>
      <c r="O20" s="56"/>
      <c r="P20" s="57"/>
      <c r="Q20" s="42"/>
      <c r="R20" s="93"/>
      <c r="S20" s="45"/>
      <c r="T20" s="39">
        <f t="shared" si="8"/>
        <v>0</v>
      </c>
      <c r="U20" s="17">
        <f t="shared" si="9"/>
        <v>0</v>
      </c>
      <c r="V20" s="115" cm="1">
        <f t="array" ref="V20">_xlfn.IFS(ISBLANK(O20),0,O20="Fiber",40,O20="Fixed Wireless",20,O20="Copper",10)</f>
        <v>0</v>
      </c>
      <c r="W20" s="18">
        <f t="shared" si="10"/>
        <v>0</v>
      </c>
      <c r="X20" s="18">
        <f t="shared" si="12"/>
        <v>0</v>
      </c>
    </row>
    <row r="21" spans="1:24" ht="20.100000000000001" customHeight="1">
      <c r="A21" s="96">
        <v>16</v>
      </c>
      <c r="B21" s="19"/>
      <c r="C21" s="20"/>
      <c r="D21" s="20"/>
      <c r="E21" s="20"/>
      <c r="F21" s="20"/>
      <c r="G21" s="20"/>
      <c r="H21" s="21"/>
      <c r="I21" s="19"/>
      <c r="J21" s="117"/>
      <c r="K21" s="22"/>
      <c r="L21" s="23"/>
      <c r="M21" s="16"/>
      <c r="N21" s="37"/>
      <c r="O21" s="34"/>
      <c r="P21" s="35"/>
      <c r="Q21" s="35"/>
      <c r="R21" s="126"/>
      <c r="S21" s="44"/>
      <c r="T21" s="39">
        <f t="shared" si="8"/>
        <v>0</v>
      </c>
      <c r="U21" s="17">
        <f t="shared" si="9"/>
        <v>0</v>
      </c>
      <c r="V21" s="115" cm="1">
        <f t="array" ref="V21">_xlfn.IFS(ISBLANK(O21),0,O21="Fiber",40,O21="Fixed Wireless",20,O21="Copper",10)</f>
        <v>0</v>
      </c>
      <c r="W21" s="18">
        <f t="shared" si="10"/>
        <v>0</v>
      </c>
      <c r="X21" s="18">
        <f t="shared" si="12"/>
        <v>0</v>
      </c>
    </row>
    <row r="22" spans="1:24" ht="20.100000000000001" customHeight="1">
      <c r="A22" s="96">
        <v>17</v>
      </c>
      <c r="B22" s="50"/>
      <c r="C22" s="51"/>
      <c r="D22" s="51"/>
      <c r="E22" s="51"/>
      <c r="F22" s="51"/>
      <c r="G22" s="51"/>
      <c r="H22" s="52"/>
      <c r="I22" s="50"/>
      <c r="J22" s="118"/>
      <c r="K22" s="53"/>
      <c r="L22" s="54"/>
      <c r="M22" s="16"/>
      <c r="N22" s="55"/>
      <c r="O22" s="56"/>
      <c r="P22" s="57"/>
      <c r="Q22" s="57"/>
      <c r="R22" s="69"/>
      <c r="S22" s="45"/>
      <c r="T22" s="39">
        <f t="shared" si="8"/>
        <v>0</v>
      </c>
      <c r="U22" s="17">
        <f t="shared" si="9"/>
        <v>0</v>
      </c>
      <c r="V22" s="115" cm="1">
        <f t="array" ref="V22">_xlfn.IFS(ISBLANK(O22),0,O22="Fiber",40,O22="Fixed Wireless",20,O22="Copper",10)</f>
        <v>0</v>
      </c>
      <c r="W22" s="18">
        <f t="shared" si="10"/>
        <v>0</v>
      </c>
      <c r="X22" s="18">
        <f t="shared" si="12"/>
        <v>0</v>
      </c>
    </row>
    <row r="23" spans="1:24" ht="20.100000000000001" customHeight="1">
      <c r="A23" s="96">
        <v>18</v>
      </c>
      <c r="B23" s="19"/>
      <c r="C23" s="20"/>
      <c r="D23" s="20"/>
      <c r="E23" s="20"/>
      <c r="F23" s="20"/>
      <c r="G23" s="20"/>
      <c r="H23" s="21"/>
      <c r="I23" s="19"/>
      <c r="J23" s="117"/>
      <c r="K23" s="22"/>
      <c r="L23" s="23"/>
      <c r="M23" s="16"/>
      <c r="N23" s="37"/>
      <c r="O23" s="34"/>
      <c r="P23" s="35"/>
      <c r="Q23" s="35"/>
      <c r="R23" s="126"/>
      <c r="S23" s="62"/>
      <c r="T23" s="39">
        <f t="shared" si="8"/>
        <v>0</v>
      </c>
      <c r="U23" s="17">
        <f t="shared" si="9"/>
        <v>0</v>
      </c>
      <c r="V23" s="115" cm="1">
        <f t="array" ref="V23">_xlfn.IFS(ISBLANK(O23),0,O23="Fiber",40,O23="Fixed Wireless",20,O23="Copper",10)</f>
        <v>0</v>
      </c>
      <c r="W23" s="18">
        <f t="shared" si="10"/>
        <v>0</v>
      </c>
      <c r="X23" s="18">
        <f t="shared" si="12"/>
        <v>0</v>
      </c>
    </row>
    <row r="24" spans="1:24" ht="20.100000000000001" customHeight="1">
      <c r="A24" s="96">
        <v>19</v>
      </c>
      <c r="B24" s="24"/>
      <c r="C24" s="25"/>
      <c r="D24" s="25"/>
      <c r="E24" s="25"/>
      <c r="F24" s="25"/>
      <c r="G24" s="25"/>
      <c r="H24" s="26"/>
      <c r="I24" s="24"/>
      <c r="J24" s="120"/>
      <c r="K24" s="27"/>
      <c r="L24" s="28"/>
      <c r="M24" s="16"/>
      <c r="N24" s="55"/>
      <c r="O24" s="56"/>
      <c r="P24" s="57"/>
      <c r="Q24" s="57"/>
      <c r="R24" s="46"/>
      <c r="S24" s="63"/>
      <c r="T24" s="39">
        <f t="shared" si="8"/>
        <v>0</v>
      </c>
      <c r="U24" s="17">
        <f t="shared" si="9"/>
        <v>0</v>
      </c>
      <c r="V24" s="115" cm="1">
        <f t="array" ref="V24">_xlfn.IFS(ISBLANK(O24),0,O24="Fiber",40,O24="Fixed Wireless",20,O24="Copper",10)</f>
        <v>0</v>
      </c>
      <c r="W24" s="18">
        <f t="shared" si="10"/>
        <v>0</v>
      </c>
      <c r="X24" s="18">
        <f t="shared" si="12"/>
        <v>0</v>
      </c>
    </row>
    <row r="25" spans="1:24" ht="20.100000000000001" customHeight="1">
      <c r="A25" s="96">
        <v>20</v>
      </c>
      <c r="B25" s="19"/>
      <c r="C25" s="20"/>
      <c r="D25" s="20"/>
      <c r="E25" s="20"/>
      <c r="F25" s="20"/>
      <c r="G25" s="20"/>
      <c r="H25" s="21"/>
      <c r="I25" s="19"/>
      <c r="J25" s="117"/>
      <c r="K25" s="22"/>
      <c r="L25" s="23"/>
      <c r="M25" s="16"/>
      <c r="N25" s="37"/>
      <c r="O25" s="34"/>
      <c r="P25" s="35"/>
      <c r="Q25" s="35"/>
      <c r="R25" s="66"/>
      <c r="S25" s="64"/>
      <c r="T25" s="39">
        <f t="shared" si="8"/>
        <v>0</v>
      </c>
      <c r="U25" s="17">
        <f t="shared" si="9"/>
        <v>0</v>
      </c>
      <c r="V25" s="115" cm="1">
        <f t="array" ref="V25">_xlfn.IFS(ISBLANK(O25),0,O25="Fiber",40,O25="Fixed Wireless",20,O25="Copper",10)</f>
        <v>0</v>
      </c>
      <c r="W25" s="18">
        <f t="shared" si="10"/>
        <v>0</v>
      </c>
      <c r="X25" s="18">
        <f t="shared" si="12"/>
        <v>0</v>
      </c>
    </row>
    <row r="26" spans="1:24" ht="20.100000000000001" customHeight="1">
      <c r="A26" s="96">
        <v>21</v>
      </c>
      <c r="B26" s="24"/>
      <c r="C26" s="70"/>
      <c r="D26" s="25"/>
      <c r="E26" s="25"/>
      <c r="F26" s="25"/>
      <c r="G26" s="25"/>
      <c r="H26" s="26"/>
      <c r="I26" s="24"/>
      <c r="J26" s="120"/>
      <c r="K26" s="27"/>
      <c r="L26" s="28"/>
      <c r="M26" s="16"/>
      <c r="N26" s="55"/>
      <c r="O26" s="56"/>
      <c r="P26" s="57"/>
      <c r="Q26" s="57"/>
      <c r="R26" s="67"/>
      <c r="S26" s="45"/>
      <c r="T26" s="14">
        <f t="shared" si="8"/>
        <v>0</v>
      </c>
      <c r="U26" s="17">
        <f t="shared" si="9"/>
        <v>0</v>
      </c>
      <c r="V26" s="115" cm="1">
        <f t="array" ref="V26">_xlfn.IFS(ISBLANK(O26),0,O26="Fiber",40,O26="Fixed Wireless",20,O26="Copper",10)</f>
        <v>0</v>
      </c>
      <c r="W26" s="18">
        <f t="shared" si="10"/>
        <v>0</v>
      </c>
      <c r="X26" s="18">
        <f t="shared" si="12"/>
        <v>0</v>
      </c>
    </row>
    <row r="27" spans="1:24" ht="20.100000000000001" customHeight="1">
      <c r="A27" s="96">
        <v>22</v>
      </c>
      <c r="B27" s="19"/>
      <c r="C27" s="30"/>
      <c r="D27" s="20"/>
      <c r="E27" s="20"/>
      <c r="F27" s="20"/>
      <c r="G27" s="20"/>
      <c r="H27" s="21"/>
      <c r="I27" s="19"/>
      <c r="J27" s="117"/>
      <c r="K27" s="22"/>
      <c r="L27" s="23"/>
      <c r="M27" s="16"/>
      <c r="N27" s="37"/>
      <c r="O27" s="34"/>
      <c r="P27" s="35"/>
      <c r="Q27" s="35"/>
      <c r="R27" s="66"/>
      <c r="S27" s="36"/>
      <c r="T27" s="39">
        <f t="shared" si="8"/>
        <v>0</v>
      </c>
      <c r="U27" s="17">
        <f t="shared" si="9"/>
        <v>0</v>
      </c>
      <c r="V27" s="115" cm="1">
        <f t="array" ref="V27">_xlfn.IFS(ISBLANK(O27),0,O27="Fiber",40,O27="Fixed Wireless",20,O27="Copper",10)</f>
        <v>0</v>
      </c>
      <c r="W27" s="18">
        <f t="shared" si="10"/>
        <v>0</v>
      </c>
      <c r="X27" s="18">
        <f t="shared" si="12"/>
        <v>0</v>
      </c>
    </row>
    <row r="28" spans="1:24" ht="20.100000000000001" customHeight="1">
      <c r="A28" s="96">
        <v>23</v>
      </c>
      <c r="B28" s="24"/>
      <c r="C28" s="25"/>
      <c r="D28" s="25"/>
      <c r="E28" s="25"/>
      <c r="F28" s="25"/>
      <c r="G28" s="25"/>
      <c r="H28" s="26"/>
      <c r="I28" s="24"/>
      <c r="J28" s="120"/>
      <c r="K28" s="27"/>
      <c r="L28" s="28"/>
      <c r="M28" s="16"/>
      <c r="N28" s="55"/>
      <c r="O28" s="56"/>
      <c r="P28" s="57"/>
      <c r="Q28" s="57"/>
      <c r="R28" s="67"/>
      <c r="S28" s="45"/>
      <c r="T28" s="39">
        <f t="shared" si="8"/>
        <v>0</v>
      </c>
      <c r="U28" s="17">
        <f t="shared" si="9"/>
        <v>0</v>
      </c>
      <c r="V28" s="115" cm="1">
        <f t="array" ref="V28">_xlfn.IFS(ISBLANK(O28),0,O28="Fiber",40,O28="Fixed Wireless",20,O28="Copper",10)</f>
        <v>0</v>
      </c>
      <c r="W28" s="18">
        <f t="shared" si="10"/>
        <v>0</v>
      </c>
      <c r="X28" s="18">
        <f t="shared" si="12"/>
        <v>0</v>
      </c>
    </row>
    <row r="29" spans="1:24" ht="20.100000000000001" customHeight="1">
      <c r="A29" s="96">
        <v>24</v>
      </c>
      <c r="B29" s="19"/>
      <c r="C29" s="20"/>
      <c r="D29" s="20"/>
      <c r="E29" s="20"/>
      <c r="F29" s="20"/>
      <c r="G29" s="20"/>
      <c r="H29" s="21"/>
      <c r="I29" s="19"/>
      <c r="J29" s="117"/>
      <c r="K29" s="22"/>
      <c r="L29" s="23"/>
      <c r="M29" s="16"/>
      <c r="N29" s="37"/>
      <c r="O29" s="34"/>
      <c r="P29" s="35"/>
      <c r="Q29" s="35"/>
      <c r="R29" s="66"/>
      <c r="S29" s="44"/>
      <c r="T29" s="39">
        <f t="shared" si="8"/>
        <v>0</v>
      </c>
      <c r="U29" s="17">
        <f t="shared" si="9"/>
        <v>0</v>
      </c>
      <c r="V29" s="115" cm="1">
        <f t="array" ref="V29">_xlfn.IFS(ISBLANK(O29),0,O29="Fiber",40,O29="Fixed Wireless",20,O29="Copper",10)</f>
        <v>0</v>
      </c>
      <c r="W29" s="18">
        <f t="shared" si="10"/>
        <v>0</v>
      </c>
      <c r="X29" s="18">
        <f t="shared" si="12"/>
        <v>0</v>
      </c>
    </row>
    <row r="30" spans="1:24" ht="20.100000000000001" customHeight="1">
      <c r="A30" s="96">
        <v>28</v>
      </c>
      <c r="B30" s="50"/>
      <c r="C30" s="51"/>
      <c r="D30" s="51"/>
      <c r="E30" s="51"/>
      <c r="F30" s="51"/>
      <c r="G30" s="51"/>
      <c r="H30" s="52"/>
      <c r="I30" s="50"/>
      <c r="J30" s="118"/>
      <c r="K30" s="53"/>
      <c r="L30" s="54"/>
      <c r="M30" s="38"/>
      <c r="N30" s="55"/>
      <c r="O30" s="56"/>
      <c r="P30" s="57"/>
      <c r="Q30" s="57"/>
      <c r="R30" s="67"/>
      <c r="S30" s="45"/>
      <c r="T30" s="39">
        <f t="shared" si="8"/>
        <v>0</v>
      </c>
      <c r="U30" s="17">
        <f t="shared" si="9"/>
        <v>0</v>
      </c>
      <c r="V30" s="115" cm="1">
        <f t="array" ref="V30">_xlfn.IFS(ISBLANK(O30),0,O30="Fiber",40,O30="Fixed Wireless",20,O30="Copper",10)</f>
        <v>0</v>
      </c>
      <c r="W30" s="18">
        <f t="shared" si="10"/>
        <v>0</v>
      </c>
      <c r="X30" s="18">
        <f t="shared" ref="X30:X45" si="14">K30</f>
        <v>0</v>
      </c>
    </row>
    <row r="31" spans="1:24" ht="20.100000000000001" customHeight="1">
      <c r="A31" s="96">
        <v>29</v>
      </c>
      <c r="B31" s="19"/>
      <c r="C31" s="20"/>
      <c r="D31" s="20"/>
      <c r="E31" s="20"/>
      <c r="F31" s="20"/>
      <c r="G31" s="20"/>
      <c r="H31" s="21"/>
      <c r="I31" s="19"/>
      <c r="J31" s="117"/>
      <c r="K31" s="22"/>
      <c r="L31" s="23"/>
      <c r="M31" s="38"/>
      <c r="N31" s="37"/>
      <c r="O31" s="34"/>
      <c r="P31" s="35"/>
      <c r="Q31" s="35"/>
      <c r="R31" s="47"/>
      <c r="S31" s="44"/>
      <c r="T31" s="39">
        <f t="shared" si="8"/>
        <v>0</v>
      </c>
      <c r="U31" s="17">
        <f t="shared" si="9"/>
        <v>0</v>
      </c>
      <c r="V31" s="115" cm="1">
        <f t="array" ref="V31">_xlfn.IFS(ISBLANK(O31),0,O31="Fiber",40,O31="Fixed Wireless",20,O31="Copper",10)</f>
        <v>0</v>
      </c>
      <c r="W31" s="18">
        <f t="shared" si="10"/>
        <v>0</v>
      </c>
      <c r="X31" s="18">
        <f t="shared" si="14"/>
        <v>0</v>
      </c>
    </row>
    <row r="32" spans="1:24" ht="20.100000000000001" customHeight="1">
      <c r="A32" s="96">
        <v>30</v>
      </c>
      <c r="B32" s="58"/>
      <c r="C32" s="59"/>
      <c r="D32" s="51"/>
      <c r="E32" s="59"/>
      <c r="F32" s="59"/>
      <c r="G32" s="59"/>
      <c r="H32" s="60"/>
      <c r="I32" s="58"/>
      <c r="J32" s="119"/>
      <c r="K32" s="61"/>
      <c r="L32" s="54"/>
      <c r="M32" s="38"/>
      <c r="N32" s="55"/>
      <c r="O32" s="56"/>
      <c r="P32" s="57"/>
      <c r="Q32" s="57"/>
      <c r="R32" s="67"/>
      <c r="S32" s="45"/>
      <c r="T32" s="39">
        <f t="shared" si="8"/>
        <v>0</v>
      </c>
      <c r="U32" s="17">
        <f t="shared" si="9"/>
        <v>0</v>
      </c>
      <c r="V32" s="115" cm="1">
        <f t="array" ref="V32">_xlfn.IFS(ISBLANK(O32),0,O32="Fiber",40,O32="Fixed Wireless",20,O32="Copper",10)</f>
        <v>0</v>
      </c>
      <c r="W32" s="18">
        <f t="shared" si="10"/>
        <v>0</v>
      </c>
      <c r="X32" s="18">
        <f t="shared" si="14"/>
        <v>0</v>
      </c>
    </row>
    <row r="33" spans="1:24" ht="20.100000000000001" customHeight="1">
      <c r="A33" s="96">
        <v>31</v>
      </c>
      <c r="B33" s="19"/>
      <c r="C33" s="20"/>
      <c r="D33" s="20"/>
      <c r="E33" s="20"/>
      <c r="F33" s="20"/>
      <c r="G33" s="20"/>
      <c r="H33" s="21"/>
      <c r="I33" s="19"/>
      <c r="J33" s="117"/>
      <c r="K33" s="22"/>
      <c r="L33" s="23"/>
      <c r="M33" s="38"/>
      <c r="N33" s="37"/>
      <c r="O33" s="34"/>
      <c r="P33" s="35"/>
      <c r="Q33" s="35"/>
      <c r="R33" s="66"/>
      <c r="S33" s="44"/>
      <c r="T33" s="39">
        <f t="shared" si="8"/>
        <v>0</v>
      </c>
      <c r="U33" s="17">
        <f t="shared" si="9"/>
        <v>0</v>
      </c>
      <c r="V33" s="115" cm="1">
        <f t="array" ref="V33">_xlfn.IFS(ISBLANK(O33),0,O33="Fiber",40,O33="Fixed Wireless",20,O33="Copper",10)</f>
        <v>0</v>
      </c>
      <c r="W33" s="18">
        <f t="shared" si="10"/>
        <v>0</v>
      </c>
      <c r="X33" s="18">
        <f t="shared" si="14"/>
        <v>0</v>
      </c>
    </row>
    <row r="34" spans="1:24" ht="20.100000000000001" customHeight="1">
      <c r="A34" s="96">
        <v>32</v>
      </c>
      <c r="B34" s="50"/>
      <c r="C34" s="51"/>
      <c r="D34" s="51"/>
      <c r="E34" s="51"/>
      <c r="F34" s="51"/>
      <c r="G34" s="51"/>
      <c r="H34" s="52"/>
      <c r="I34" s="50"/>
      <c r="J34" s="118"/>
      <c r="K34" s="53"/>
      <c r="L34" s="54"/>
      <c r="M34" s="38"/>
      <c r="N34" s="55"/>
      <c r="O34" s="56"/>
      <c r="P34" s="57"/>
      <c r="Q34" s="57"/>
      <c r="R34" s="67"/>
      <c r="S34" s="45"/>
      <c r="T34" s="39">
        <f t="shared" si="8"/>
        <v>0</v>
      </c>
      <c r="U34" s="17">
        <f t="shared" si="9"/>
        <v>0</v>
      </c>
      <c r="V34" s="115" cm="1">
        <f t="array" ref="V34">_xlfn.IFS(ISBLANK(O34),0,O34="Fiber",40,O34="Fixed Wireless",20,O34="Copper",10)</f>
        <v>0</v>
      </c>
      <c r="W34" s="18">
        <f t="shared" si="10"/>
        <v>0</v>
      </c>
      <c r="X34" s="18">
        <f t="shared" si="14"/>
        <v>0</v>
      </c>
    </row>
    <row r="35" spans="1:24" ht="20.100000000000001" customHeight="1">
      <c r="A35" s="96">
        <v>33</v>
      </c>
      <c r="B35" s="19"/>
      <c r="C35" s="20"/>
      <c r="D35" s="20"/>
      <c r="E35" s="20"/>
      <c r="F35" s="20"/>
      <c r="G35" s="20"/>
      <c r="H35" s="21"/>
      <c r="I35" s="19"/>
      <c r="J35" s="117"/>
      <c r="K35" s="22"/>
      <c r="L35" s="23"/>
      <c r="M35" s="16"/>
      <c r="N35" s="37"/>
      <c r="O35" s="34"/>
      <c r="P35" s="35"/>
      <c r="Q35" s="35"/>
      <c r="R35" s="65"/>
      <c r="S35" s="48"/>
      <c r="T35" s="39">
        <f t="shared" si="8"/>
        <v>0</v>
      </c>
      <c r="U35" s="17">
        <f t="shared" si="9"/>
        <v>0</v>
      </c>
      <c r="V35" s="115" cm="1">
        <f t="array" ref="V35">_xlfn.IFS(ISBLANK(O35),0,O35="Fiber",40,O35="Fixed Wireless",20,O35="Copper",10)</f>
        <v>0</v>
      </c>
      <c r="W35" s="18">
        <f t="shared" si="10"/>
        <v>0</v>
      </c>
      <c r="X35" s="18">
        <f t="shared" si="14"/>
        <v>0</v>
      </c>
    </row>
    <row r="36" spans="1:24" ht="20.100000000000001" customHeight="1">
      <c r="A36" s="96">
        <v>34</v>
      </c>
      <c r="B36" s="24"/>
      <c r="C36" s="25"/>
      <c r="D36" s="25"/>
      <c r="E36" s="25"/>
      <c r="F36" s="25"/>
      <c r="G36" s="25"/>
      <c r="H36" s="26"/>
      <c r="I36" s="24"/>
      <c r="J36" s="120"/>
      <c r="K36" s="27"/>
      <c r="L36" s="28"/>
      <c r="M36" s="16"/>
      <c r="N36" s="40"/>
      <c r="O36" s="41"/>
      <c r="P36" s="42"/>
      <c r="Q36" s="42"/>
      <c r="R36" s="49"/>
      <c r="S36" s="68"/>
      <c r="T36" s="39">
        <f t="shared" si="8"/>
        <v>0</v>
      </c>
      <c r="U36" s="17">
        <f t="shared" si="9"/>
        <v>0</v>
      </c>
      <c r="V36" s="115" cm="1">
        <f t="array" ref="V36">_xlfn.IFS(ISBLANK(O36),0,O36="Fiber",40,O36="Fixed Wireless",20,O36="Copper",10)</f>
        <v>0</v>
      </c>
      <c r="W36" s="18">
        <f t="shared" si="10"/>
        <v>0</v>
      </c>
      <c r="X36" s="18">
        <f t="shared" si="14"/>
        <v>0</v>
      </c>
    </row>
    <row r="37" spans="1:24" ht="20.100000000000001" customHeight="1">
      <c r="A37" s="96">
        <v>35</v>
      </c>
      <c r="B37" s="19"/>
      <c r="C37" s="20"/>
      <c r="D37" s="20"/>
      <c r="E37" s="20"/>
      <c r="F37" s="20"/>
      <c r="G37" s="20"/>
      <c r="H37" s="21"/>
      <c r="I37" s="19"/>
      <c r="J37" s="117"/>
      <c r="K37" s="22"/>
      <c r="L37" s="23"/>
      <c r="M37" s="16"/>
      <c r="N37" s="37"/>
      <c r="O37" s="34"/>
      <c r="P37" s="35"/>
      <c r="Q37" s="35"/>
      <c r="R37" s="66"/>
      <c r="S37" s="48"/>
      <c r="T37" s="39">
        <f t="shared" si="8"/>
        <v>0</v>
      </c>
      <c r="U37" s="17">
        <f t="shared" si="9"/>
        <v>0</v>
      </c>
      <c r="V37" s="115" cm="1">
        <f t="array" ref="V37">_xlfn.IFS(ISBLANK(O37),0,O37="Fiber",40,O37="Fixed Wireless",20,O37="Copper",10)</f>
        <v>0</v>
      </c>
      <c r="W37" s="18">
        <f t="shared" si="10"/>
        <v>0</v>
      </c>
      <c r="X37" s="18">
        <f t="shared" si="14"/>
        <v>0</v>
      </c>
    </row>
    <row r="38" spans="1:24" ht="20.100000000000001" customHeight="1">
      <c r="A38" s="96">
        <v>36</v>
      </c>
      <c r="B38" s="24"/>
      <c r="C38" s="25"/>
      <c r="D38" s="25"/>
      <c r="E38" s="25"/>
      <c r="F38" s="25"/>
      <c r="G38" s="25"/>
      <c r="H38" s="26"/>
      <c r="I38" s="24"/>
      <c r="J38" s="120"/>
      <c r="K38" s="27"/>
      <c r="L38" s="28"/>
      <c r="M38" s="16"/>
      <c r="N38" s="40"/>
      <c r="O38" s="41"/>
      <c r="P38" s="42"/>
      <c r="Q38" s="42"/>
      <c r="R38" s="49"/>
      <c r="S38" s="43"/>
      <c r="T38" s="39">
        <f t="shared" si="8"/>
        <v>0</v>
      </c>
      <c r="U38" s="17">
        <f t="shared" si="9"/>
        <v>0</v>
      </c>
      <c r="V38" s="115" cm="1">
        <f t="array" ref="V38">_xlfn.IFS(ISBLANK(O38),0,O38="Fiber",40,O38="Fixed Wireless",20,O38="Copper",10)</f>
        <v>0</v>
      </c>
      <c r="W38" s="18">
        <f t="shared" si="10"/>
        <v>0</v>
      </c>
      <c r="X38" s="18">
        <f t="shared" si="14"/>
        <v>0</v>
      </c>
    </row>
    <row r="39" spans="1:24" ht="20.100000000000001" customHeight="1">
      <c r="A39" s="96">
        <v>37</v>
      </c>
      <c r="B39" s="19"/>
      <c r="C39" s="20"/>
      <c r="D39" s="20"/>
      <c r="E39" s="20"/>
      <c r="F39" s="20"/>
      <c r="G39" s="20"/>
      <c r="H39" s="21"/>
      <c r="I39" s="19"/>
      <c r="J39" s="117"/>
      <c r="K39" s="22"/>
      <c r="L39" s="23"/>
      <c r="M39" s="16"/>
      <c r="N39" s="37"/>
      <c r="O39" s="34"/>
      <c r="P39" s="35"/>
      <c r="Q39" s="35"/>
      <c r="R39" s="65"/>
      <c r="S39" s="48"/>
      <c r="T39" s="39">
        <f t="shared" si="8"/>
        <v>0</v>
      </c>
      <c r="U39" s="17">
        <f t="shared" si="9"/>
        <v>0</v>
      </c>
      <c r="V39" s="115" cm="1">
        <f t="array" ref="V39">_xlfn.IFS(ISBLANK(O39),0,O39="Fiber",40,O39="Fixed Wireless",20,O39="Copper",10)</f>
        <v>0</v>
      </c>
      <c r="W39" s="18">
        <f t="shared" si="10"/>
        <v>0</v>
      </c>
      <c r="X39" s="18">
        <f t="shared" si="14"/>
        <v>0</v>
      </c>
    </row>
    <row r="40" spans="1:24" ht="20.100000000000001" customHeight="1">
      <c r="A40" s="96">
        <v>38</v>
      </c>
      <c r="B40" s="24"/>
      <c r="C40" s="25"/>
      <c r="D40" s="25"/>
      <c r="E40" s="25"/>
      <c r="F40" s="25"/>
      <c r="G40" s="25"/>
      <c r="H40" s="26"/>
      <c r="I40" s="24"/>
      <c r="J40" s="120"/>
      <c r="K40" s="27"/>
      <c r="L40" s="28"/>
      <c r="M40" s="16"/>
      <c r="N40" s="40"/>
      <c r="O40" s="41"/>
      <c r="P40" s="42"/>
      <c r="Q40" s="42"/>
      <c r="R40" s="49"/>
      <c r="S40" s="43"/>
      <c r="T40" s="39">
        <f t="shared" si="8"/>
        <v>0</v>
      </c>
      <c r="U40" s="17">
        <f t="shared" si="9"/>
        <v>0</v>
      </c>
      <c r="V40" s="115" cm="1">
        <f t="array" ref="V40">_xlfn.IFS(ISBLANK(O40),0,O40="Fiber",40,O40="Fixed Wireless",20,O40="Copper",10)</f>
        <v>0</v>
      </c>
      <c r="W40" s="18">
        <f t="shared" si="10"/>
        <v>0</v>
      </c>
      <c r="X40" s="18">
        <f t="shared" si="14"/>
        <v>0</v>
      </c>
    </row>
    <row r="41" spans="1:24" ht="20.100000000000001" customHeight="1">
      <c r="A41" s="96">
        <v>39</v>
      </c>
      <c r="B41" s="19"/>
      <c r="C41" s="20"/>
      <c r="D41" s="20"/>
      <c r="E41" s="20"/>
      <c r="F41" s="20"/>
      <c r="G41" s="20"/>
      <c r="H41" s="21"/>
      <c r="I41" s="19"/>
      <c r="J41" s="117"/>
      <c r="K41" s="22"/>
      <c r="L41" s="23"/>
      <c r="M41" s="16"/>
      <c r="N41" s="37"/>
      <c r="O41" s="34"/>
      <c r="P41" s="35"/>
      <c r="Q41" s="35"/>
      <c r="R41" s="65"/>
      <c r="S41" s="48"/>
      <c r="T41" s="14">
        <f t="shared" si="8"/>
        <v>0</v>
      </c>
      <c r="U41" s="17">
        <f t="shared" si="9"/>
        <v>0</v>
      </c>
      <c r="V41" s="115" cm="1">
        <f t="array" ref="V41">_xlfn.IFS(ISBLANK(O41),0,O41="Fiber",40,O41="Fixed Wireless",20,O41="Copper",10)</f>
        <v>0</v>
      </c>
      <c r="W41" s="18">
        <f t="shared" si="10"/>
        <v>0</v>
      </c>
      <c r="X41" s="18">
        <f t="shared" si="14"/>
        <v>0</v>
      </c>
    </row>
    <row r="42" spans="1:24" ht="20.100000000000001" customHeight="1">
      <c r="A42" s="96">
        <v>40</v>
      </c>
      <c r="B42" s="24"/>
      <c r="C42" s="25"/>
      <c r="D42" s="25"/>
      <c r="E42" s="25"/>
      <c r="F42" s="25"/>
      <c r="G42" s="25"/>
      <c r="H42" s="26"/>
      <c r="I42" s="24"/>
      <c r="J42" s="120"/>
      <c r="K42" s="27"/>
      <c r="L42" s="28"/>
      <c r="M42" s="16"/>
      <c r="N42" s="40"/>
      <c r="O42" s="41"/>
      <c r="P42" s="42"/>
      <c r="Q42" s="42"/>
      <c r="R42" s="49"/>
      <c r="S42" s="43"/>
      <c r="T42" s="39">
        <f t="shared" si="8"/>
        <v>0</v>
      </c>
      <c r="U42" s="17">
        <f t="shared" si="9"/>
        <v>0</v>
      </c>
      <c r="V42" s="115" cm="1">
        <f t="array" ref="V42">_xlfn.IFS(ISBLANK(O42),0,O42="Fiber",40,O42="Fixed Wireless",20,O42="Copper",10)</f>
        <v>0</v>
      </c>
      <c r="W42" s="18">
        <f t="shared" si="10"/>
        <v>0</v>
      </c>
      <c r="X42" s="18">
        <f t="shared" si="14"/>
        <v>0</v>
      </c>
    </row>
    <row r="43" spans="1:24" ht="20.100000000000001" customHeight="1">
      <c r="A43" s="96">
        <v>41</v>
      </c>
      <c r="B43" s="19"/>
      <c r="C43" s="20"/>
      <c r="D43" s="20"/>
      <c r="E43" s="20"/>
      <c r="F43" s="20"/>
      <c r="G43" s="20"/>
      <c r="H43" s="21"/>
      <c r="I43" s="19"/>
      <c r="J43" s="117"/>
      <c r="K43" s="22"/>
      <c r="L43" s="23"/>
      <c r="M43" s="16"/>
      <c r="N43" s="37"/>
      <c r="O43" s="34"/>
      <c r="P43" s="35"/>
      <c r="Q43" s="35"/>
      <c r="R43" s="65"/>
      <c r="S43" s="48"/>
      <c r="T43" s="39">
        <f t="shared" si="8"/>
        <v>0</v>
      </c>
      <c r="U43" s="17">
        <f t="shared" si="9"/>
        <v>0</v>
      </c>
      <c r="V43" s="115" cm="1">
        <f t="array" ref="V43">_xlfn.IFS(ISBLANK(O43),0,O43="Fiber",40,O43="Fixed Wireless",20,O43="Copper",10)</f>
        <v>0</v>
      </c>
      <c r="W43" s="18">
        <f t="shared" si="10"/>
        <v>0</v>
      </c>
      <c r="X43" s="18">
        <f t="shared" si="14"/>
        <v>0</v>
      </c>
    </row>
    <row r="44" spans="1:24" ht="20.100000000000001" customHeight="1">
      <c r="A44" s="96">
        <v>42</v>
      </c>
      <c r="B44" s="24"/>
      <c r="C44" s="25"/>
      <c r="D44" s="25"/>
      <c r="E44" s="25"/>
      <c r="F44" s="25"/>
      <c r="G44" s="25"/>
      <c r="H44" s="26"/>
      <c r="I44" s="24"/>
      <c r="J44" s="120"/>
      <c r="K44" s="27"/>
      <c r="L44" s="28"/>
      <c r="M44" s="16"/>
      <c r="N44" s="40"/>
      <c r="O44" s="41"/>
      <c r="P44" s="42"/>
      <c r="Q44" s="42"/>
      <c r="R44" s="49"/>
      <c r="S44" s="43"/>
      <c r="T44" s="39">
        <f t="shared" si="8"/>
        <v>0</v>
      </c>
      <c r="U44" s="17">
        <f t="shared" si="9"/>
        <v>0</v>
      </c>
      <c r="V44" s="115" cm="1">
        <f t="array" ref="V44">_xlfn.IFS(ISBLANK(O44),0,O44="Fiber",40,O44="Fixed Wireless",20,O44="Copper",10)</f>
        <v>0</v>
      </c>
      <c r="W44" s="18">
        <f t="shared" si="10"/>
        <v>0</v>
      </c>
      <c r="X44" s="18">
        <f t="shared" si="14"/>
        <v>0</v>
      </c>
    </row>
    <row r="45" spans="1:24" ht="20.100000000000001" customHeight="1">
      <c r="A45" s="96">
        <v>43</v>
      </c>
      <c r="B45" s="29"/>
      <c r="C45" s="30"/>
      <c r="D45" s="30"/>
      <c r="E45" s="30"/>
      <c r="F45" s="30"/>
      <c r="G45" s="30"/>
      <c r="H45" s="31"/>
      <c r="I45" s="29"/>
      <c r="J45" s="121"/>
      <c r="K45" s="32"/>
      <c r="L45" s="33"/>
      <c r="M45" s="71"/>
      <c r="N45" s="72"/>
      <c r="O45" s="73"/>
      <c r="P45" s="74"/>
      <c r="Q45" s="74"/>
      <c r="R45" s="75"/>
      <c r="S45" s="76"/>
      <c r="T45" s="39">
        <f t="shared" si="8"/>
        <v>0</v>
      </c>
      <c r="U45" s="17">
        <f t="shared" si="9"/>
        <v>0</v>
      </c>
      <c r="V45" s="115" cm="1">
        <f t="array" ref="V45">_xlfn.IFS(ISBLANK(O45),0,O45="Fiber",40,O45="Fixed Wireless",20,O45="Copper",10)</f>
        <v>0</v>
      </c>
      <c r="W45" s="18">
        <f t="shared" si="10"/>
        <v>0</v>
      </c>
      <c r="X45" s="18">
        <f t="shared" si="14"/>
        <v>0</v>
      </c>
    </row>
    <row r="46" spans="1:24" ht="20.100000000000001" customHeight="1">
      <c r="A46" s="96">
        <v>44</v>
      </c>
      <c r="B46" s="24"/>
      <c r="C46" s="25"/>
      <c r="D46" s="25"/>
      <c r="E46" s="25"/>
      <c r="F46" s="25"/>
      <c r="G46" s="25"/>
      <c r="H46" s="26"/>
      <c r="I46" s="24"/>
      <c r="J46" s="120"/>
      <c r="K46" s="27"/>
      <c r="L46" s="28"/>
      <c r="M46" s="16"/>
      <c r="N46" s="40"/>
      <c r="O46" s="41"/>
      <c r="P46" s="42"/>
      <c r="Q46" s="42"/>
      <c r="R46" s="49"/>
      <c r="S46" s="43"/>
      <c r="T46" s="39">
        <f t="shared" si="8"/>
        <v>0</v>
      </c>
      <c r="U46" s="17">
        <f t="shared" si="9"/>
        <v>0</v>
      </c>
      <c r="V46" s="115" cm="1">
        <f t="array" ref="V46">_xlfn.IFS(ISBLANK(O46),0,O46="Fiber",40,O46="Fixed Wireless",20,O46="Copper",10)</f>
        <v>0</v>
      </c>
      <c r="W46" s="18">
        <f t="shared" si="10"/>
        <v>0</v>
      </c>
      <c r="X46" s="18">
        <f t="shared" ref="X46:X57" si="15">K46</f>
        <v>0</v>
      </c>
    </row>
    <row r="47" spans="1:24" ht="20.100000000000001" customHeight="1">
      <c r="A47" s="96">
        <v>45</v>
      </c>
      <c r="B47" s="19"/>
      <c r="C47" s="20"/>
      <c r="D47" s="20"/>
      <c r="E47" s="20"/>
      <c r="F47" s="20"/>
      <c r="G47" s="20"/>
      <c r="H47" s="21"/>
      <c r="I47" s="19"/>
      <c r="J47" s="117"/>
      <c r="K47" s="22"/>
      <c r="L47" s="23"/>
      <c r="M47" s="16"/>
      <c r="N47" s="37"/>
      <c r="O47" s="34"/>
      <c r="P47" s="35"/>
      <c r="Q47" s="35"/>
      <c r="R47" s="65"/>
      <c r="S47" s="48"/>
      <c r="T47" s="39">
        <f t="shared" si="8"/>
        <v>0</v>
      </c>
      <c r="U47" s="17">
        <f t="shared" si="9"/>
        <v>0</v>
      </c>
      <c r="V47" s="115" cm="1">
        <f t="array" ref="V47">_xlfn.IFS(ISBLANK(O47),0,O47="Fiber",40,O47="Fixed Wireless",20,O47="Copper",10)</f>
        <v>0</v>
      </c>
      <c r="W47" s="18">
        <f t="shared" si="10"/>
        <v>0</v>
      </c>
      <c r="X47" s="18">
        <f t="shared" si="15"/>
        <v>0</v>
      </c>
    </row>
    <row r="48" spans="1:24" ht="20.100000000000001" customHeight="1">
      <c r="A48" s="96">
        <v>46</v>
      </c>
      <c r="B48" s="24"/>
      <c r="C48" s="25"/>
      <c r="D48" s="25"/>
      <c r="E48" s="25"/>
      <c r="F48" s="25"/>
      <c r="G48" s="25"/>
      <c r="H48" s="26"/>
      <c r="I48" s="24"/>
      <c r="J48" s="120"/>
      <c r="K48" s="27"/>
      <c r="L48" s="28"/>
      <c r="M48" s="16"/>
      <c r="N48" s="40"/>
      <c r="O48" s="41"/>
      <c r="P48" s="42"/>
      <c r="Q48" s="42"/>
      <c r="R48" s="49"/>
      <c r="S48" s="43"/>
      <c r="T48" s="39">
        <f t="shared" si="8"/>
        <v>0</v>
      </c>
      <c r="U48" s="17">
        <f t="shared" si="9"/>
        <v>0</v>
      </c>
      <c r="V48" s="115" cm="1">
        <f t="array" ref="V48">_xlfn.IFS(ISBLANK(O48),0,O48="Fiber",40,O48="Fixed Wireless",20,O48="Copper",10)</f>
        <v>0</v>
      </c>
      <c r="W48" s="18">
        <f t="shared" si="10"/>
        <v>0</v>
      </c>
      <c r="X48" s="18">
        <f t="shared" si="15"/>
        <v>0</v>
      </c>
    </row>
    <row r="49" spans="1:24" ht="20.100000000000001" customHeight="1">
      <c r="A49" s="96">
        <v>47</v>
      </c>
      <c r="B49" s="19"/>
      <c r="C49" s="20"/>
      <c r="D49" s="20"/>
      <c r="E49" s="20"/>
      <c r="F49" s="20"/>
      <c r="G49" s="20"/>
      <c r="H49" s="21"/>
      <c r="I49" s="19"/>
      <c r="J49" s="117"/>
      <c r="K49" s="22"/>
      <c r="L49" s="23"/>
      <c r="M49" s="16"/>
      <c r="N49" s="37"/>
      <c r="O49" s="34"/>
      <c r="P49" s="35"/>
      <c r="Q49" s="35"/>
      <c r="R49" s="65"/>
      <c r="S49" s="48"/>
      <c r="T49" s="39">
        <f t="shared" si="8"/>
        <v>0</v>
      </c>
      <c r="U49" s="17">
        <f t="shared" si="9"/>
        <v>0</v>
      </c>
      <c r="V49" s="115" cm="1">
        <f t="array" ref="V49">_xlfn.IFS(ISBLANK(O49),0,O49="Fiber",40,O49="Fixed Wireless",20,O49="Copper",10)</f>
        <v>0</v>
      </c>
      <c r="W49" s="18">
        <f t="shared" si="10"/>
        <v>0</v>
      </c>
      <c r="X49" s="18">
        <f t="shared" si="15"/>
        <v>0</v>
      </c>
    </row>
    <row r="50" spans="1:24" ht="20.100000000000001" customHeight="1">
      <c r="A50" s="96">
        <v>48</v>
      </c>
      <c r="B50" s="24"/>
      <c r="C50" s="25"/>
      <c r="D50" s="25"/>
      <c r="E50" s="25"/>
      <c r="F50" s="25"/>
      <c r="G50" s="25"/>
      <c r="H50" s="26"/>
      <c r="I50" s="24"/>
      <c r="J50" s="120"/>
      <c r="K50" s="27"/>
      <c r="L50" s="28"/>
      <c r="M50" s="16"/>
      <c r="N50" s="40"/>
      <c r="O50" s="41"/>
      <c r="P50" s="42"/>
      <c r="Q50" s="42"/>
      <c r="R50" s="49"/>
      <c r="S50" s="43"/>
      <c r="T50" s="39">
        <f t="shared" si="8"/>
        <v>0</v>
      </c>
      <c r="U50" s="17">
        <f t="shared" si="9"/>
        <v>0</v>
      </c>
      <c r="V50" s="115" cm="1">
        <f t="array" ref="V50">_xlfn.IFS(ISBLANK(O50),0,O50="Fiber",40,O50="Fixed Wireless",20,O50="Copper",10)</f>
        <v>0</v>
      </c>
      <c r="W50" s="18">
        <f t="shared" si="10"/>
        <v>0</v>
      </c>
      <c r="X50" s="18">
        <f t="shared" si="15"/>
        <v>0</v>
      </c>
    </row>
    <row r="51" spans="1:24" ht="20.100000000000001" customHeight="1">
      <c r="A51" s="96">
        <v>49</v>
      </c>
      <c r="B51" s="19"/>
      <c r="C51" s="20"/>
      <c r="D51" s="20"/>
      <c r="E51" s="20"/>
      <c r="F51" s="20"/>
      <c r="G51" s="20"/>
      <c r="H51" s="21"/>
      <c r="I51" s="19"/>
      <c r="J51" s="117"/>
      <c r="K51" s="22"/>
      <c r="L51" s="23"/>
      <c r="M51" s="16"/>
      <c r="N51" s="37"/>
      <c r="O51" s="34"/>
      <c r="P51" s="35"/>
      <c r="Q51" s="35"/>
      <c r="R51" s="65"/>
      <c r="S51" s="48"/>
      <c r="T51" s="39">
        <f t="shared" si="8"/>
        <v>0</v>
      </c>
      <c r="U51" s="17">
        <f t="shared" si="9"/>
        <v>0</v>
      </c>
      <c r="V51" s="115" cm="1">
        <f t="array" ref="V51">_xlfn.IFS(ISBLANK(O51),0,O51="Fiber",40,O51="Fixed Wireless",20,O51="Copper",10)</f>
        <v>0</v>
      </c>
      <c r="W51" s="18">
        <f t="shared" si="10"/>
        <v>0</v>
      </c>
      <c r="X51" s="18">
        <f t="shared" si="15"/>
        <v>0</v>
      </c>
    </row>
    <row r="52" spans="1:24" ht="20.100000000000001" customHeight="1">
      <c r="A52" s="96">
        <v>50</v>
      </c>
      <c r="B52" s="24"/>
      <c r="C52" s="25"/>
      <c r="D52" s="25"/>
      <c r="E52" s="25"/>
      <c r="F52" s="25"/>
      <c r="G52" s="25"/>
      <c r="H52" s="26"/>
      <c r="I52" s="24"/>
      <c r="J52" s="120"/>
      <c r="K52" s="27"/>
      <c r="L52" s="28"/>
      <c r="M52" s="16"/>
      <c r="N52" s="40"/>
      <c r="O52" s="41"/>
      <c r="P52" s="42"/>
      <c r="Q52" s="42"/>
      <c r="R52" s="49"/>
      <c r="S52" s="43"/>
      <c r="T52" s="39">
        <f t="shared" si="8"/>
        <v>0</v>
      </c>
      <c r="U52" s="17">
        <f t="shared" si="9"/>
        <v>0</v>
      </c>
      <c r="V52" s="115" cm="1">
        <f t="array" ref="V52">_xlfn.IFS(ISBLANK(O52),0,O52="Fiber",40,O52="Fixed Wireless",20,O52="Copper",10)</f>
        <v>0</v>
      </c>
      <c r="W52" s="18">
        <f t="shared" si="10"/>
        <v>0</v>
      </c>
      <c r="X52" s="18">
        <f t="shared" si="15"/>
        <v>0</v>
      </c>
    </row>
    <row r="53" spans="1:24" ht="20.100000000000001" customHeight="1">
      <c r="A53" s="96">
        <v>51</v>
      </c>
      <c r="B53" s="19"/>
      <c r="C53" s="20"/>
      <c r="D53" s="20"/>
      <c r="E53" s="20"/>
      <c r="F53" s="20"/>
      <c r="G53" s="20"/>
      <c r="H53" s="21"/>
      <c r="I53" s="19"/>
      <c r="J53" s="117"/>
      <c r="K53" s="22"/>
      <c r="L53" s="23"/>
      <c r="M53" s="16"/>
      <c r="N53" s="37"/>
      <c r="O53" s="34"/>
      <c r="P53" s="35"/>
      <c r="Q53" s="35"/>
      <c r="R53" s="65"/>
      <c r="S53" s="48"/>
      <c r="T53" s="39">
        <f t="shared" si="8"/>
        <v>0</v>
      </c>
      <c r="U53" s="17">
        <f t="shared" si="9"/>
        <v>0</v>
      </c>
      <c r="V53" s="115" cm="1">
        <f t="array" ref="V53">_xlfn.IFS(ISBLANK(O53),0,O53="Fiber",40,O53="Fixed Wireless",20,O53="Copper",10)</f>
        <v>0</v>
      </c>
      <c r="W53" s="18">
        <f t="shared" si="10"/>
        <v>0</v>
      </c>
      <c r="X53" s="18">
        <f t="shared" si="15"/>
        <v>0</v>
      </c>
    </row>
    <row r="54" spans="1:24" ht="20.100000000000001" customHeight="1">
      <c r="A54" s="96">
        <v>52</v>
      </c>
      <c r="B54" s="24"/>
      <c r="C54" s="25"/>
      <c r="D54" s="25"/>
      <c r="E54" s="25"/>
      <c r="F54" s="25"/>
      <c r="G54" s="25"/>
      <c r="H54" s="26"/>
      <c r="I54" s="24"/>
      <c r="J54" s="120"/>
      <c r="K54" s="27"/>
      <c r="L54" s="28"/>
      <c r="M54" s="16"/>
      <c r="N54" s="40"/>
      <c r="O54" s="41"/>
      <c r="P54" s="42"/>
      <c r="Q54" s="42"/>
      <c r="R54" s="67"/>
      <c r="S54" s="43"/>
      <c r="T54" s="39">
        <f t="shared" si="8"/>
        <v>0</v>
      </c>
      <c r="U54" s="17">
        <f t="shared" si="9"/>
        <v>0</v>
      </c>
      <c r="V54" s="115" cm="1">
        <f t="array" ref="V54">_xlfn.IFS(ISBLANK(O54),0,O54="Fiber",40,O54="Fixed Wireless",20,O54="Copper",10)</f>
        <v>0</v>
      </c>
      <c r="W54" s="18">
        <f t="shared" si="10"/>
        <v>0</v>
      </c>
      <c r="X54" s="18">
        <f t="shared" si="15"/>
        <v>0</v>
      </c>
    </row>
    <row r="55" spans="1:24" ht="20.100000000000001" customHeight="1">
      <c r="A55" s="96">
        <v>53</v>
      </c>
      <c r="B55" s="19"/>
      <c r="C55" s="20"/>
      <c r="D55" s="20"/>
      <c r="E55" s="20"/>
      <c r="F55" s="20"/>
      <c r="G55" s="20"/>
      <c r="H55" s="21"/>
      <c r="I55" s="19"/>
      <c r="J55" s="117"/>
      <c r="K55" s="22"/>
      <c r="L55" s="23"/>
      <c r="M55" s="16"/>
      <c r="N55" s="37"/>
      <c r="O55" s="34"/>
      <c r="P55" s="35"/>
      <c r="Q55" s="35"/>
      <c r="R55" s="66"/>
      <c r="S55" s="48"/>
      <c r="T55" s="39">
        <f t="shared" si="8"/>
        <v>0</v>
      </c>
      <c r="U55" s="17">
        <f t="shared" si="9"/>
        <v>0</v>
      </c>
      <c r="V55" s="115" cm="1">
        <f t="array" ref="V55">_xlfn.IFS(ISBLANK(O55),0,O55="Fiber",40,O55="Fixed Wireless",20,O55="Copper",10)</f>
        <v>0</v>
      </c>
      <c r="W55" s="18">
        <f t="shared" si="10"/>
        <v>0</v>
      </c>
      <c r="X55" s="18">
        <f t="shared" si="15"/>
        <v>0</v>
      </c>
    </row>
    <row r="56" spans="1:24" ht="20.100000000000001" customHeight="1">
      <c r="A56" s="96">
        <v>54</v>
      </c>
      <c r="B56" s="24"/>
      <c r="C56" s="25"/>
      <c r="D56" s="25"/>
      <c r="E56" s="25"/>
      <c r="F56" s="25"/>
      <c r="G56" s="25"/>
      <c r="H56" s="26"/>
      <c r="I56" s="24"/>
      <c r="J56" s="120"/>
      <c r="K56" s="27"/>
      <c r="L56" s="28"/>
      <c r="M56" s="16"/>
      <c r="N56" s="40"/>
      <c r="O56" s="41"/>
      <c r="P56" s="42"/>
      <c r="Q56" s="42"/>
      <c r="R56" s="49"/>
      <c r="S56" s="43"/>
      <c r="T56" s="14">
        <f t="shared" si="8"/>
        <v>0</v>
      </c>
      <c r="U56" s="17">
        <f t="shared" si="9"/>
        <v>0</v>
      </c>
      <c r="V56" s="115" cm="1">
        <f t="array" ref="V56">_xlfn.IFS(ISBLANK(O56),0,O56="Fiber",40,O56="Fixed Wireless",20,O56="Copper",10)</f>
        <v>0</v>
      </c>
      <c r="W56" s="18">
        <f t="shared" si="10"/>
        <v>0</v>
      </c>
      <c r="X56" s="18">
        <f t="shared" si="15"/>
        <v>0</v>
      </c>
    </row>
    <row r="57" spans="1:24" ht="20.100000000000001" customHeight="1">
      <c r="A57" s="96">
        <v>55</v>
      </c>
      <c r="B57" s="19"/>
      <c r="C57" s="20"/>
      <c r="D57" s="20"/>
      <c r="E57" s="20"/>
      <c r="F57" s="20"/>
      <c r="G57" s="20"/>
      <c r="H57" s="21"/>
      <c r="I57" s="19"/>
      <c r="J57" s="117"/>
      <c r="K57" s="22"/>
      <c r="L57" s="23"/>
      <c r="M57" s="16"/>
      <c r="N57" s="37"/>
      <c r="O57" s="34"/>
      <c r="P57" s="35"/>
      <c r="Q57" s="35"/>
      <c r="R57" s="66"/>
      <c r="S57" s="48"/>
      <c r="T57" s="39">
        <f t="shared" si="8"/>
        <v>0</v>
      </c>
      <c r="U57" s="17">
        <f t="shared" si="9"/>
        <v>0</v>
      </c>
      <c r="V57" s="115" cm="1">
        <f t="array" ref="V57">_xlfn.IFS(ISBLANK(O57),0,O57="Fiber",40,O57="Fixed Wireless",20,O57="Copper",10)</f>
        <v>0</v>
      </c>
      <c r="W57" s="18">
        <f t="shared" si="10"/>
        <v>0</v>
      </c>
      <c r="X57" s="18">
        <f t="shared" si="15"/>
        <v>0</v>
      </c>
    </row>
    <row r="58" spans="1:24" ht="15.75">
      <c r="A58" s="96"/>
    </row>
    <row r="59" spans="1:24" ht="15.75">
      <c r="A59" s="96"/>
    </row>
    <row r="60" spans="1:24" ht="15.75">
      <c r="A60" s="96"/>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983E9-15BD-4702-96CB-AF8B6F132BCE}"/>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2024-09-18T17:12:08Z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