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AAA14063-2AB1-4544-81ED-CAA985348FA5}" xr6:coauthVersionLast="47" xr6:coauthVersionMax="47" xr10:uidLastSave="{00000000-0000-0000-0000-000000000000}"/>
  <bookViews>
    <workbookView xWindow="-108" yWindow="-108" windowWidth="23256" windowHeight="125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<sst xmlns="http://schemas.openxmlformats.org/spreadsheetml/2006/main" count="80" uniqueCount="61">
  <si>
    <t>Evaluation Model for Solicitation Number 25-RFQ-009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</si>
  <si>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</si>
  <si>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</si>
  <si>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</si>
  <si>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</si>
  <si>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</si>
  <si>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</si>
  <si>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</si>
  <si>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</si>
  <si>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</si>
  <si>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</si>
  <si>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</si>
  <si>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</si>
  <si>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</si>
  <si>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</si>
  <si>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</si>
  <si>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</si>
  <si>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</si>
  <si>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</si>
  <si>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</si>
  <si>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</si>
  <si>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</si>
  <si>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</si>
  <si>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</si>
  <si>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</si>
  <si>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</si>
  <si>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</si>
  <si>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</si>
  <si>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</si>
  <si>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</si>
  <si>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</si>
  <si>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</si>
  <si>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</si>
  <si>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</si>
  <si>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VE-LCY3403/DOLD3402/DOLC3422</t>
  </si>
  <si>
    <t>Lacey Drivers Licensing 
719 Sleater Kinney Rd 
Suite 108, 
Lacey, WA 98503-1045</t>
  </si>
  <si>
    <t>DOL Network Support                   360-664-4904 DLISNetTelSup@dol.wa.gov</t>
  </si>
  <si>
    <t>Install extended handoff per attached site map (PE-LCY3403 - LACEY_FLOOR PLAN 2020.pdf)</t>
  </si>
  <si>
    <t xml:space="preserve">100M </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</si>
  <si>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t>
  </si>
  <si>
    <t>Fiber</t>
  </si>
  <si>
    <t>N/A</t>
  </si>
  <si>
    <t>CNTY2601</t>
  </si>
  <si>
    <t>331 South Garden St                                                                   Newport, WA 99156-9142</t>
  </si>
  <si>
    <t xml:space="preserve">Shane Flowers                                      509-447-1925                                    it@pendoreille.gov      </t>
  </si>
  <si>
    <t>Room #107.  Install extended handoff per attached site map CNTY2601.pdf)</t>
  </si>
  <si>
    <t>DOCPCO1</t>
  </si>
  <si>
    <t>410 W Bonneville St,                                                          Pasco, WA 99301</t>
  </si>
  <si>
    <t>Dan Gonzales                                  509-544-3522                                  dgonzales@doc1.wa.gov                        or                                                 Wayne Pederson                                  360-480-9270                                  wdpederson@doc1.wa.gov</t>
  </si>
  <si>
    <t>Install extended handoff, circuit to terminate in the IT / LAN Room # 110, per site contacts direction and within 10ft of customer router. Site map (DOCPCO1 New Site Map (8-26-24).pdf) Please note the site map shows 215 N. 4th, Pasco as the address. The building is being split and the 410 W. Bonneville St is accurate for DOC.</t>
  </si>
  <si>
    <t>100M</t>
  </si>
  <si>
    <t>DSHS2068</t>
  </si>
  <si>
    <t>301 W Umptanum Rd, Suite 6                                               Ellensburg, WA 98926-6179</t>
  </si>
  <si>
    <t>Liz Leona
360-789-9211
liz.leona@dshs.wa.gov</t>
  </si>
  <si>
    <t>Install extended handoff to "Wall mounted data rack" in Network/Data room/Small kitcken, refer to the attached site map (DSHS2068_Ellensburg_Floor plan.pdf).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</si>
  <si>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DSHS requires vendor's installation drawing prior to work being done. Customer is requesting installation of vendor equipment capable for future upgrade.</t>
  </si>
  <si>
    <t>DFWDAYTON</t>
  </si>
  <si>
    <t>401 S Cottonwood St.
Dayton, WA 99328-1277</t>
  </si>
  <si>
    <r>
      <rPr>
        <u/>
        <sz val="12"/>
        <color theme="1"/>
        <rFont val="Calibri"/>
        <family val="2"/>
        <scheme val="minor"/>
      </rPr>
      <t>Site Contact:</t>
    </r>
    <r>
      <rPr>
        <sz val="12"/>
        <color theme="1"/>
        <rFont val="Calibri"/>
        <family val="2"/>
        <scheme val="minor"/>
      </rPr>
      <t xml:space="preserve">
Mikel Herr
509-382-1004
michael.herr@dfw.wa.gov
</t>
    </r>
    <r>
      <rPr>
        <u/>
        <sz val="12"/>
        <color theme="1"/>
        <rFont val="Calibri"/>
        <family val="2"/>
        <scheme val="minor"/>
      </rPr>
      <t>Building Contact:</t>
    </r>
    <r>
      <rPr>
        <sz val="12"/>
        <color theme="1"/>
        <rFont val="Calibri"/>
        <family val="2"/>
        <scheme val="minor"/>
      </rPr>
      <t xml:space="preserve">
Chris Starr
208-378-5329</t>
    </r>
  </si>
  <si>
    <t>Install extended handoff per attached site map (DFWDAYTON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</si>
  <si>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Bring photo ID. All persons are required to comply with DFW's COVID precautions.
4. Power &amp; space constraints at the DMARC; extend if necessary.  Work with site, and DFW IT for best solution.
DMARC location yellow on site map (2ft x 4ft area).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</si>
</sst>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0" fillId="0" borderId="0" xfId="0" applyAlignment="1">
      <alignment horizontal="left" vertical="top"/>
    </xf>
    <xf numFmtId="0" fontId="2" fillId="0"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L1" zoomScale="90" zoomScaleNormal="90" workbookViewId="0">
      <selection activeCell="O6" sqref="O6"/>
    </sheetView>
  </sheetViews>
  <sheetFormatPr defaultRowHeight="14.45"/>
  <cols>
    <col min="1" max="1" width="4" style="111" customWidth="1"/>
    <col min="2" max="2" width="44.7109375" customWidth="1"/>
    <col min="3" max="3" width="29.7109375" customWidth="1"/>
    <col min="4" max="4" width="27.5703125" customWidth="1"/>
    <col min="5" max="5" width="91.285156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19.28515625" customWidth="1"/>
    <col min="13" max="13" width="2.42578125" customWidth="1"/>
    <col min="14" max="14" width="21.7109375" customWidth="1"/>
    <col min="15" max="15" width="18" customWidth="1"/>
    <col min="16" max="16" width="10.42578125" bestFit="1" customWidth="1"/>
    <col min="19" max="19" width="10.42578125" bestFit="1" customWidth="1"/>
    <col min="20" max="20" width="9.7109375"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52" t="s">
        <v>2</v>
      </c>
      <c r="O2" s="153"/>
      <c r="P2" s="153"/>
      <c r="Q2" s="153"/>
      <c r="R2" s="153"/>
      <c r="S2" s="154"/>
      <c r="T2" s="6"/>
      <c r="U2" s="6"/>
      <c r="V2" s="125"/>
      <c r="W2" s="15"/>
      <c r="X2" s="15"/>
    </row>
    <row r="3" spans="1:24" ht="50.1" customHeight="1" thickBot="1">
      <c r="A3" s="110"/>
      <c r="B3" s="7"/>
      <c r="C3" s="8"/>
      <c r="D3" s="8"/>
      <c r="E3" s="8"/>
      <c r="F3" s="8"/>
      <c r="G3" s="8"/>
      <c r="H3" s="8"/>
      <c r="I3" s="146" t="s">
        <v>3</v>
      </c>
      <c r="J3" s="147"/>
      <c r="K3" s="148"/>
      <c r="L3" s="9"/>
      <c r="M3" s="10"/>
      <c r="N3" s="12"/>
      <c r="O3" s="13"/>
      <c r="P3" s="13"/>
      <c r="Q3" s="13"/>
      <c r="R3" s="149" t="s">
        <v>4</v>
      </c>
      <c r="S3" s="150"/>
      <c r="T3" s="151" t="s">
        <v>5</v>
      </c>
      <c r="U3" s="151"/>
      <c r="V3" s="151"/>
      <c r="W3" s="151"/>
      <c r="X3" s="151"/>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5" t="s">
        <v>23</v>
      </c>
      <c r="U4" s="145" t="s">
        <v>24</v>
      </c>
      <c r="V4" s="126" t="s">
        <v>25</v>
      </c>
      <c r="W4" s="145" t="s">
        <v>14</v>
      </c>
      <c r="X4" s="145"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24.9">
      <c r="A6" s="109">
        <v>1</v>
      </c>
      <c r="B6" s="94" t="s">
        <v>34</v>
      </c>
      <c r="C6" s="95" t="s">
        <v>35</v>
      </c>
      <c r="D6" s="95" t="s">
        <v>36</v>
      </c>
      <c r="E6" s="95" t="s">
        <v>37</v>
      </c>
      <c r="F6" s="95" t="s">
        <v>30</v>
      </c>
      <c r="G6" s="95">
        <v>150</v>
      </c>
      <c r="H6" s="96" t="s">
        <v>38</v>
      </c>
      <c r="I6" s="19" t="s">
        <v>32</v>
      </c>
      <c r="J6" s="131">
        <v>10</v>
      </c>
      <c r="K6" s="22">
        <v>50</v>
      </c>
      <c r="L6" s="23" t="s">
        <v>39</v>
      </c>
      <c r="M6" s="16"/>
      <c r="N6" s="37">
        <v>150</v>
      </c>
      <c r="O6" s="34" t="s">
        <v>40</v>
      </c>
      <c r="P6" s="35">
        <v>1215</v>
      </c>
      <c r="Q6" s="93">
        <v>300</v>
      </c>
      <c r="R6" s="68" t="s">
        <v>41</v>
      </c>
      <c r="S6" s="46">
        <v>2394</v>
      </c>
      <c r="T6" s="39">
        <f t="shared" ref="T6" si="0">IF(ISBLANK(N6),G6,N6)</f>
        <v>150</v>
      </c>
      <c r="U6" s="17">
        <f t="shared" ref="U6" si="1">24*P6+Q6</f>
        <v>29460</v>
      </c>
      <c r="V6" s="128" cm="1">
        <f t="array" ref="V6">_xlfn.IFS(ISBLANK(O6),0,O6="Fiber",40,O6="Fixed Wireless",20,O6="Copper",10)</f>
        <v>40</v>
      </c>
      <c r="W6" s="18">
        <f t="shared" ref="W6" si="2">J6</f>
        <v>10</v>
      </c>
      <c r="X6" s="18">
        <f>K6</f>
        <v>50</v>
      </c>
    </row>
    <row r="7" spans="1:24" ht="46.9">
      <c r="A7" s="109">
        <v>2</v>
      </c>
      <c r="B7" s="60" t="s">
        <v>42</v>
      </c>
      <c r="C7" s="100" t="s">
        <v>43</v>
      </c>
      <c r="D7" s="143" t="s">
        <v>44</v>
      </c>
      <c r="E7" s="100" t="s">
        <v>45</v>
      </c>
      <c r="F7" s="89" t="s">
        <v>30</v>
      </c>
      <c r="G7" s="89">
        <v>150</v>
      </c>
      <c r="H7" s="101" t="s">
        <v>38</v>
      </c>
      <c r="I7" s="52" t="s">
        <v>32</v>
      </c>
      <c r="J7" s="132">
        <v>10</v>
      </c>
      <c r="K7" s="142">
        <v>50</v>
      </c>
      <c r="L7" s="56"/>
      <c r="M7" s="16"/>
      <c r="N7" s="57"/>
      <c r="O7" s="58"/>
      <c r="P7" s="59"/>
      <c r="Q7" s="44"/>
      <c r="R7" s="69" t="s">
        <v>41</v>
      </c>
      <c r="S7" s="47"/>
      <c r="T7" s="39">
        <f t="shared" ref="T7:T9" si="3">IF(ISBLANK(N7),G7,N7)</f>
        <v>150</v>
      </c>
      <c r="U7" s="17">
        <f t="shared" ref="U7:U9" si="4">24*P7+Q7</f>
        <v>0</v>
      </c>
      <c r="V7" s="128" cm="1">
        <f t="array" ref="V7">_xlfn.IFS(ISBLANK(O7),0,O7="Fiber",40,O7="Fixed Wireless",20,O7="Copper",10)</f>
        <v>0</v>
      </c>
      <c r="W7" s="18">
        <f t="shared" ref="W7:W9" si="5">J7</f>
        <v>10</v>
      </c>
      <c r="X7" s="18" t="e">
        <f>#REF!</f>
        <v>#REF!</v>
      </c>
    </row>
    <row r="8" spans="1:24" ht="109.15">
      <c r="A8" s="109">
        <v>3</v>
      </c>
      <c r="B8" s="19" t="s">
        <v>46</v>
      </c>
      <c r="C8" s="20" t="s">
        <v>47</v>
      </c>
      <c r="D8" s="20" t="s">
        <v>48</v>
      </c>
      <c r="E8" s="20" t="s">
        <v>49</v>
      </c>
      <c r="F8" s="20" t="s">
        <v>30</v>
      </c>
      <c r="G8" s="20">
        <v>130</v>
      </c>
      <c r="H8" s="21" t="s">
        <v>50</v>
      </c>
      <c r="I8" s="19" t="s">
        <v>32</v>
      </c>
      <c r="J8" s="131">
        <v>10</v>
      </c>
      <c r="K8" s="22">
        <v>50</v>
      </c>
      <c r="L8" s="23"/>
      <c r="M8" s="16"/>
      <c r="N8" s="99"/>
      <c r="O8" s="92"/>
      <c r="P8" s="92"/>
      <c r="Q8" s="93"/>
      <c r="R8" s="68" t="s">
        <v>41</v>
      </c>
      <c r="S8" s="144"/>
      <c r="T8" s="39">
        <f t="shared" si="3"/>
        <v>130</v>
      </c>
      <c r="U8" s="17">
        <f t="shared" si="4"/>
        <v>0</v>
      </c>
      <c r="V8" s="128" cm="1">
        <f t="array" ref="V8">_xlfn.IFS(ISBLANK(O8),0,O8="Fiber",40,O8="Fixed Wireless",20,O8="Copper",10)</f>
        <v>0</v>
      </c>
      <c r="W8" s="18">
        <f t="shared" si="5"/>
        <v>10</v>
      </c>
      <c r="X8" s="18">
        <f t="shared" ref="X8:X9" si="6">K8</f>
        <v>50</v>
      </c>
    </row>
    <row r="9" spans="1:24" ht="62.45">
      <c r="A9" s="109">
        <v>4</v>
      </c>
      <c r="B9" s="60" t="s">
        <v>51</v>
      </c>
      <c r="C9" s="61" t="s">
        <v>52</v>
      </c>
      <c r="D9" s="53" t="s">
        <v>53</v>
      </c>
      <c r="E9" s="61" t="s">
        <v>54</v>
      </c>
      <c r="F9" s="61" t="s">
        <v>30</v>
      </c>
      <c r="G9" s="61">
        <v>150</v>
      </c>
      <c r="H9" s="62" t="s">
        <v>50</v>
      </c>
      <c r="I9" s="60" t="s">
        <v>32</v>
      </c>
      <c r="J9" s="133">
        <v>10</v>
      </c>
      <c r="K9" s="63">
        <v>50</v>
      </c>
      <c r="L9" s="56" t="s">
        <v>55</v>
      </c>
      <c r="M9" s="16"/>
      <c r="N9" s="57"/>
      <c r="O9" s="58"/>
      <c r="P9" s="59"/>
      <c r="Q9" s="44"/>
      <c r="R9" s="69" t="s">
        <v>41</v>
      </c>
      <c r="S9" s="47"/>
      <c r="T9" s="39">
        <f t="shared" si="3"/>
        <v>150</v>
      </c>
      <c r="U9" s="17">
        <f t="shared" si="4"/>
        <v>0</v>
      </c>
      <c r="V9" s="128" cm="1">
        <f t="array" ref="V9">_xlfn.IFS(ISBLANK(O9),0,O9="Fiber",40,O9="Fixed Wireless",20,O9="Copper",10)</f>
        <v>0</v>
      </c>
      <c r="W9" s="18">
        <f t="shared" si="5"/>
        <v>10</v>
      </c>
      <c r="X9" s="18">
        <f t="shared" si="6"/>
        <v>50</v>
      </c>
    </row>
    <row r="10" spans="1:24" ht="124.9">
      <c r="A10" s="109">
        <v>5</v>
      </c>
      <c r="B10" s="94" t="s">
        <v>56</v>
      </c>
      <c r="C10" s="95" t="s">
        <v>57</v>
      </c>
      <c r="D10" s="95" t="s">
        <v>58</v>
      </c>
      <c r="E10" s="95" t="s">
        <v>59</v>
      </c>
      <c r="F10" s="95" t="s">
        <v>30</v>
      </c>
      <c r="G10" s="95">
        <v>150</v>
      </c>
      <c r="H10" s="96" t="s">
        <v>50</v>
      </c>
      <c r="I10" s="94" t="s">
        <v>32</v>
      </c>
      <c r="J10" s="130">
        <v>10</v>
      </c>
      <c r="K10" s="97">
        <v>50</v>
      </c>
      <c r="L10" s="98" t="s">
        <v>60</v>
      </c>
      <c r="M10" s="16"/>
      <c r="N10" s="99"/>
      <c r="O10" s="92"/>
      <c r="P10" s="92"/>
      <c r="Q10" s="93"/>
      <c r="R10" s="68" t="s">
        <v>41</v>
      </c>
      <c r="S10" s="144"/>
      <c r="T10" s="39">
        <f t="shared" ref="T10:T60" si="7">IF(ISBLANK(N10),G10,N10)</f>
        <v>150</v>
      </c>
      <c r="U10" s="17">
        <f t="shared" ref="U10:U60" si="8">24*P10+Q10</f>
        <v>0</v>
      </c>
      <c r="V10" s="128" cm="1">
        <f t="array" ref="V10">_xlfn.IFS(ISBLANK(O10),0,O10="Fiber",40,O10="Fixed Wireless",20,O10="Copper",10)</f>
        <v>0</v>
      </c>
      <c r="W10" s="18">
        <f t="shared" ref="W10:W60" si="9">J10</f>
        <v>10</v>
      </c>
      <c r="X10" s="18">
        <f t="shared" ref="X10:X16" si="10">K10</f>
        <v>50</v>
      </c>
    </row>
    <row r="11" spans="1:24" ht="20.100000000000001" customHeight="1">
      <c r="A11" s="109">
        <v>6</v>
      </c>
      <c r="B11" s="87"/>
      <c r="C11" s="100"/>
      <c r="D11" s="100"/>
      <c r="E11" s="100"/>
      <c r="F11" s="89"/>
      <c r="G11" s="89"/>
      <c r="H11" s="101"/>
      <c r="I11" s="87"/>
      <c r="J11" s="134"/>
      <c r="K11" s="102"/>
      <c r="L11" s="88"/>
      <c r="M11" s="16"/>
      <c r="N11" s="42"/>
      <c r="O11" s="43"/>
      <c r="P11" s="44"/>
      <c r="Q11" s="44"/>
      <c r="R11" s="70"/>
      <c r="S11" s="45"/>
      <c r="T11" s="39">
        <f t="shared" si="7"/>
        <v>0</v>
      </c>
      <c r="U11" s="17">
        <f t="shared" si="8"/>
        <v>0</v>
      </c>
      <c r="V11" s="128" cm="1">
        <f t="array" ref="V11">_xlfn.IFS(ISBLANK(O11),0,O11="Fiber",40,O11="Fixed Wireless",20,O11="Copper",10)</f>
        <v>0</v>
      </c>
      <c r="W11" s="18">
        <f t="shared" si="9"/>
        <v>0</v>
      </c>
      <c r="X11" s="18">
        <f t="shared" si="10"/>
        <v>0</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7"/>
        <v>0</v>
      </c>
      <c r="U12" s="17">
        <f t="shared" si="8"/>
        <v>0</v>
      </c>
      <c r="V12" s="128" cm="1">
        <f t="array" ref="V12">_xlfn.IFS(ISBLANK(O12),0,O12="Fiber",40,O12="Fixed Wireless",20,O12="Copper",10)</f>
        <v>0</v>
      </c>
      <c r="W12" s="18">
        <f t="shared" si="9"/>
        <v>0</v>
      </c>
      <c r="X12" s="18">
        <f t="shared" si="10"/>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7"/>
        <v>0</v>
      </c>
      <c r="U13" s="17">
        <f t="shared" si="8"/>
        <v>0</v>
      </c>
      <c r="V13" s="128" cm="1">
        <f t="array" ref="V13">_xlfn.IFS(ISBLANK(O13),0,O13="Fiber",40,O13="Fixed Wireless",20,O13="Copper",10)</f>
        <v>0</v>
      </c>
      <c r="W13" s="18">
        <f t="shared" si="9"/>
        <v>0</v>
      </c>
      <c r="X13" s="18">
        <f t="shared" si="10"/>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7"/>
        <v>0</v>
      </c>
      <c r="U14" s="17">
        <f t="shared" si="8"/>
        <v>0</v>
      </c>
      <c r="V14" s="128" cm="1">
        <f t="array" ref="V14">_xlfn.IFS(ISBLANK(O14),0,O14="Fiber",40,O14="Fixed Wireless",20,O14="Copper",10)</f>
        <v>0</v>
      </c>
      <c r="W14" s="18">
        <f t="shared" si="9"/>
        <v>0</v>
      </c>
      <c r="X14" s="18">
        <f t="shared" si="10"/>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7"/>
        <v>0</v>
      </c>
      <c r="U15" s="17">
        <f t="shared" si="8"/>
        <v>0</v>
      </c>
      <c r="V15" s="128" cm="1">
        <f t="array" ref="V15">_xlfn.IFS(ISBLANK(O15),0,O15="Fiber",40,O15="Fixed Wireless",20,O15="Copper",10)</f>
        <v>0</v>
      </c>
      <c r="W15" s="18">
        <f t="shared" si="9"/>
        <v>0</v>
      </c>
      <c r="X15" s="18">
        <f t="shared" si="10"/>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7"/>
        <v>0</v>
      </c>
      <c r="U16" s="17">
        <f t="shared" si="8"/>
        <v>0</v>
      </c>
      <c r="V16" s="128" cm="1">
        <f t="array" ref="V16">_xlfn.IFS(ISBLANK(O16),0,O16="Fiber",40,O16="Fixed Wireless",20,O16="Copper",10)</f>
        <v>0</v>
      </c>
      <c r="W16" s="18">
        <f t="shared" si="9"/>
        <v>0</v>
      </c>
      <c r="X16" s="18">
        <f t="shared" si="10"/>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7"/>
        <v>0</v>
      </c>
      <c r="U17" s="17">
        <f t="shared" si="8"/>
        <v>0</v>
      </c>
      <c r="V17" s="128" cm="1">
        <f t="array" ref="V17">_xlfn.IFS(ISBLANK(O17),0,O17="Fiber",40,O17="Fixed Wireless",20,O17="Copper",10)</f>
        <v>0</v>
      </c>
      <c r="W17" s="18">
        <f t="shared" si="9"/>
        <v>0</v>
      </c>
      <c r="X17" s="18">
        <f t="shared" ref="X17:X32" si="11">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7"/>
        <v>0</v>
      </c>
      <c r="U18" s="17">
        <f t="shared" si="8"/>
        <v>0</v>
      </c>
      <c r="V18" s="128" cm="1">
        <f t="array" ref="V18">_xlfn.IFS(ISBLANK(O18),0,O18="Fiber",40,O18="Fixed Wireless",20,O18="Copper",10)</f>
        <v>0</v>
      </c>
      <c r="W18" s="18">
        <f t="shared" si="9"/>
        <v>0</v>
      </c>
      <c r="X18" s="18">
        <f t="shared" si="11"/>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7"/>
        <v>0</v>
      </c>
      <c r="U19" s="17">
        <f t="shared" si="8"/>
        <v>0</v>
      </c>
      <c r="V19" s="128" cm="1">
        <f t="array" ref="V19">_xlfn.IFS(ISBLANK(O19),0,O19="Fiber",40,O19="Fixed Wireless",20,O19="Copper",10)</f>
        <v>0</v>
      </c>
      <c r="W19" s="18">
        <f t="shared" si="9"/>
        <v>0</v>
      </c>
      <c r="X19" s="18">
        <f t="shared" si="11"/>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7"/>
        <v>0</v>
      </c>
      <c r="U20" s="17">
        <f t="shared" si="8"/>
        <v>0</v>
      </c>
      <c r="V20" s="128" cm="1">
        <f t="array" ref="V20">_xlfn.IFS(ISBLANK(O20),0,O20="Fiber",40,O20="Fixed Wireless",20,O20="Copper",10)</f>
        <v>0</v>
      </c>
      <c r="W20" s="18">
        <f t="shared" si="9"/>
        <v>0</v>
      </c>
      <c r="X20" s="18">
        <f t="shared" si="11"/>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7"/>
        <v>0</v>
      </c>
      <c r="U21" s="17">
        <f t="shared" si="8"/>
        <v>0</v>
      </c>
      <c r="V21" s="128" cm="1">
        <f t="array" ref="V21">_xlfn.IFS(ISBLANK(O21),0,O21="Fiber",40,O21="Fixed Wireless",20,O21="Copper",10)</f>
        <v>0</v>
      </c>
      <c r="W21" s="18">
        <f t="shared" si="9"/>
        <v>0</v>
      </c>
      <c r="X21" s="18">
        <f t="shared" si="11"/>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7"/>
        <v>0</v>
      </c>
      <c r="U22" s="17">
        <f t="shared" si="8"/>
        <v>0</v>
      </c>
      <c r="V22" s="128" cm="1">
        <f t="array" ref="V22">_xlfn.IFS(ISBLANK(O22),0,O22="Fiber",40,O22="Fixed Wireless",20,O22="Copper",10)</f>
        <v>0</v>
      </c>
      <c r="W22" s="18">
        <f t="shared" si="9"/>
        <v>0</v>
      </c>
      <c r="X22" s="18">
        <f t="shared" si="11"/>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7"/>
        <v>0</v>
      </c>
      <c r="U23" s="17">
        <f t="shared" si="8"/>
        <v>0</v>
      </c>
      <c r="V23" s="128" cm="1">
        <f t="array" ref="V23">_xlfn.IFS(ISBLANK(O23),0,O23="Fiber",40,O23="Fixed Wireless",20,O23="Copper",10)</f>
        <v>0</v>
      </c>
      <c r="W23" s="18">
        <f t="shared" si="9"/>
        <v>0</v>
      </c>
      <c r="X23" s="18">
        <f t="shared" si="11"/>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7"/>
        <v>0</v>
      </c>
      <c r="U24" s="17">
        <f t="shared" si="8"/>
        <v>0</v>
      </c>
      <c r="V24" s="128" cm="1">
        <f t="array" ref="V24">_xlfn.IFS(ISBLANK(O24),0,O24="Fiber",40,O24="Fixed Wireless",20,O24="Copper",10)</f>
        <v>0</v>
      </c>
      <c r="W24" s="18">
        <f t="shared" si="9"/>
        <v>0</v>
      </c>
      <c r="X24" s="18">
        <f t="shared" si="11"/>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7"/>
        <v>0</v>
      </c>
      <c r="U25" s="17">
        <f t="shared" si="8"/>
        <v>0</v>
      </c>
      <c r="V25" s="128" cm="1">
        <f t="array" ref="V25">_xlfn.IFS(ISBLANK(O25),0,O25="Fiber",40,O25="Fixed Wireless",20,O25="Copper",10)</f>
        <v>0</v>
      </c>
      <c r="W25" s="18">
        <f t="shared" si="9"/>
        <v>0</v>
      </c>
      <c r="X25" s="18">
        <f t="shared" si="11"/>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7"/>
        <v>0</v>
      </c>
      <c r="U26" s="17">
        <f t="shared" si="8"/>
        <v>0</v>
      </c>
      <c r="V26" s="128" cm="1">
        <f t="array" ref="V26">_xlfn.IFS(ISBLANK(O26),0,O26="Fiber",40,O26="Fixed Wireless",20,O26="Copper",10)</f>
        <v>0</v>
      </c>
      <c r="W26" s="18">
        <f t="shared" si="9"/>
        <v>0</v>
      </c>
      <c r="X26" s="18">
        <f t="shared" si="11"/>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7"/>
        <v>0</v>
      </c>
      <c r="U27" s="17">
        <f t="shared" si="8"/>
        <v>0</v>
      </c>
      <c r="V27" s="128" cm="1">
        <f t="array" ref="V27">_xlfn.IFS(ISBLANK(O27),0,O27="Fiber",40,O27="Fixed Wireless",20,O27="Copper",10)</f>
        <v>0</v>
      </c>
      <c r="W27" s="18">
        <f t="shared" si="9"/>
        <v>0</v>
      </c>
      <c r="X27" s="18">
        <f t="shared" si="11"/>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7"/>
        <v>0</v>
      </c>
      <c r="U28" s="17">
        <f t="shared" si="8"/>
        <v>0</v>
      </c>
      <c r="V28" s="128" cm="1">
        <f t="array" ref="V28">_xlfn.IFS(ISBLANK(O28),0,O28="Fiber",40,O28="Fixed Wireless",20,O28="Copper",10)</f>
        <v>0</v>
      </c>
      <c r="W28" s="18">
        <f t="shared" si="9"/>
        <v>0</v>
      </c>
      <c r="X28" s="18">
        <f t="shared" si="11"/>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7"/>
        <v>0</v>
      </c>
      <c r="U29" s="17">
        <f t="shared" si="8"/>
        <v>0</v>
      </c>
      <c r="V29" s="128" cm="1">
        <f t="array" ref="V29">_xlfn.IFS(ISBLANK(O29),0,O29="Fiber",40,O29="Fixed Wireless",20,O29="Copper",10)</f>
        <v>0</v>
      </c>
      <c r="W29" s="18">
        <f t="shared" si="9"/>
        <v>0</v>
      </c>
      <c r="X29" s="18">
        <f t="shared" si="11"/>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7"/>
        <v>0</v>
      </c>
      <c r="U30" s="17">
        <f t="shared" si="8"/>
        <v>0</v>
      </c>
      <c r="V30" s="128" cm="1">
        <f t="array" ref="V30">_xlfn.IFS(ISBLANK(O30),0,O30="Fiber",40,O30="Fixed Wireless",20,O30="Copper",10)</f>
        <v>0</v>
      </c>
      <c r="W30" s="18">
        <f t="shared" si="9"/>
        <v>0</v>
      </c>
      <c r="X30" s="18">
        <f t="shared" si="11"/>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7"/>
        <v>0</v>
      </c>
      <c r="U31" s="17">
        <f t="shared" si="8"/>
        <v>0</v>
      </c>
      <c r="V31" s="128" cm="1">
        <f t="array" ref="V31">_xlfn.IFS(ISBLANK(O31),0,O31="Fiber",40,O31="Fixed Wireless",20,O31="Copper",10)</f>
        <v>0</v>
      </c>
      <c r="W31" s="18">
        <f t="shared" si="9"/>
        <v>0</v>
      </c>
      <c r="X31" s="18">
        <f t="shared" si="11"/>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7"/>
        <v>0</v>
      </c>
      <c r="U32" s="17">
        <f t="shared" si="8"/>
        <v>0</v>
      </c>
      <c r="V32" s="128" cm="1">
        <f t="array" ref="V32">_xlfn.IFS(ISBLANK(O32),0,O32="Fiber",40,O32="Fixed Wireless",20,O32="Copper",10)</f>
        <v>0</v>
      </c>
      <c r="W32" s="18">
        <f t="shared" si="9"/>
        <v>0</v>
      </c>
      <c r="X32" s="18">
        <f t="shared" si="11"/>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7"/>
        <v>0</v>
      </c>
      <c r="U33" s="17">
        <f t="shared" si="8"/>
        <v>0</v>
      </c>
      <c r="V33" s="128" cm="1">
        <f t="array" ref="V33">_xlfn.IFS(ISBLANK(O33),0,O33="Fiber",40,O33="Fixed Wireless",20,O33="Copper",10)</f>
        <v>0</v>
      </c>
      <c r="W33" s="18">
        <f t="shared" si="9"/>
        <v>0</v>
      </c>
      <c r="X33" s="18">
        <f t="shared" ref="X33:X48" si="12">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7"/>
        <v>0</v>
      </c>
      <c r="U34" s="17">
        <f t="shared" si="8"/>
        <v>0</v>
      </c>
      <c r="V34" s="128" cm="1">
        <f t="array" ref="V34">_xlfn.IFS(ISBLANK(O34),0,O34="Fiber",40,O34="Fixed Wireless",20,O34="Copper",10)</f>
        <v>0</v>
      </c>
      <c r="W34" s="18">
        <f t="shared" si="9"/>
        <v>0</v>
      </c>
      <c r="X34" s="18">
        <f t="shared" si="12"/>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7"/>
        <v>0</v>
      </c>
      <c r="U35" s="17">
        <f t="shared" si="8"/>
        <v>0</v>
      </c>
      <c r="V35" s="128" cm="1">
        <f t="array" ref="V35">_xlfn.IFS(ISBLANK(O35),0,O35="Fiber",40,O35="Fixed Wireless",20,O35="Copper",10)</f>
        <v>0</v>
      </c>
      <c r="W35" s="18">
        <f t="shared" si="9"/>
        <v>0</v>
      </c>
      <c r="X35" s="18">
        <f t="shared" si="12"/>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7"/>
        <v>0</v>
      </c>
      <c r="U36" s="17">
        <f t="shared" si="8"/>
        <v>0</v>
      </c>
      <c r="V36" s="128" cm="1">
        <f t="array" ref="V36">_xlfn.IFS(ISBLANK(O36),0,O36="Fiber",40,O36="Fixed Wireless",20,O36="Copper",10)</f>
        <v>0</v>
      </c>
      <c r="W36" s="18">
        <f t="shared" si="9"/>
        <v>0</v>
      </c>
      <c r="X36" s="18">
        <f t="shared" si="12"/>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7"/>
        <v>0</v>
      </c>
      <c r="U37" s="17">
        <f t="shared" si="8"/>
        <v>0</v>
      </c>
      <c r="V37" s="128" cm="1">
        <f t="array" ref="V37">_xlfn.IFS(ISBLANK(O37),0,O37="Fiber",40,O37="Fixed Wireless",20,O37="Copper",10)</f>
        <v>0</v>
      </c>
      <c r="W37" s="18">
        <f t="shared" si="9"/>
        <v>0</v>
      </c>
      <c r="X37" s="18">
        <f t="shared" si="12"/>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7"/>
        <v>0</v>
      </c>
      <c r="U38" s="17">
        <f t="shared" si="8"/>
        <v>0</v>
      </c>
      <c r="V38" s="128" cm="1">
        <f t="array" ref="V38">_xlfn.IFS(ISBLANK(O38),0,O38="Fiber",40,O38="Fixed Wireless",20,O38="Copper",10)</f>
        <v>0</v>
      </c>
      <c r="W38" s="18">
        <f t="shared" si="9"/>
        <v>0</v>
      </c>
      <c r="X38" s="18">
        <f t="shared" si="12"/>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7"/>
        <v>0</v>
      </c>
      <c r="U39" s="17">
        <f t="shared" si="8"/>
        <v>0</v>
      </c>
      <c r="V39" s="128" cm="1">
        <f t="array" ref="V39">_xlfn.IFS(ISBLANK(O39),0,O39="Fiber",40,O39="Fixed Wireless",20,O39="Copper",10)</f>
        <v>0</v>
      </c>
      <c r="W39" s="18">
        <f t="shared" si="9"/>
        <v>0</v>
      </c>
      <c r="X39" s="18">
        <f t="shared" si="12"/>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7"/>
        <v>0</v>
      </c>
      <c r="U40" s="17">
        <f t="shared" si="8"/>
        <v>0</v>
      </c>
      <c r="V40" s="128" cm="1">
        <f t="array" ref="V40">_xlfn.IFS(ISBLANK(O40),0,O40="Fiber",40,O40="Fixed Wireless",20,O40="Copper",10)</f>
        <v>0</v>
      </c>
      <c r="W40" s="18">
        <f t="shared" si="9"/>
        <v>0</v>
      </c>
      <c r="X40" s="18">
        <f t="shared" si="12"/>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7"/>
        <v>0</v>
      </c>
      <c r="U41" s="17">
        <f t="shared" si="8"/>
        <v>0</v>
      </c>
      <c r="V41" s="128" cm="1">
        <f t="array" ref="V41">_xlfn.IFS(ISBLANK(O41),0,O41="Fiber",40,O41="Fixed Wireless",20,O41="Copper",10)</f>
        <v>0</v>
      </c>
      <c r="W41" s="18">
        <f t="shared" si="9"/>
        <v>0</v>
      </c>
      <c r="X41" s="18">
        <f t="shared" si="12"/>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7"/>
        <v>0</v>
      </c>
      <c r="U42" s="17">
        <f t="shared" si="8"/>
        <v>0</v>
      </c>
      <c r="V42" s="128" cm="1">
        <f t="array" ref="V42">_xlfn.IFS(ISBLANK(O42),0,O42="Fiber",40,O42="Fixed Wireless",20,O42="Copper",10)</f>
        <v>0</v>
      </c>
      <c r="W42" s="18">
        <f t="shared" si="9"/>
        <v>0</v>
      </c>
      <c r="X42" s="18">
        <f t="shared" si="12"/>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7"/>
        <v>0</v>
      </c>
      <c r="U43" s="17">
        <f t="shared" si="8"/>
        <v>0</v>
      </c>
      <c r="V43" s="128" cm="1">
        <f t="array" ref="V43">_xlfn.IFS(ISBLANK(O43),0,O43="Fiber",40,O43="Fixed Wireless",20,O43="Copper",10)</f>
        <v>0</v>
      </c>
      <c r="W43" s="18">
        <f t="shared" si="9"/>
        <v>0</v>
      </c>
      <c r="X43" s="18">
        <f t="shared" si="12"/>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7"/>
        <v>0</v>
      </c>
      <c r="U44" s="17">
        <f t="shared" si="8"/>
        <v>0</v>
      </c>
      <c r="V44" s="128" cm="1">
        <f t="array" ref="V44">_xlfn.IFS(ISBLANK(O44),0,O44="Fiber",40,O44="Fixed Wireless",20,O44="Copper",10)</f>
        <v>0</v>
      </c>
      <c r="W44" s="18">
        <f t="shared" si="9"/>
        <v>0</v>
      </c>
      <c r="X44" s="18">
        <f t="shared" si="12"/>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7"/>
        <v>0</v>
      </c>
      <c r="U45" s="17">
        <f t="shared" si="8"/>
        <v>0</v>
      </c>
      <c r="V45" s="128" cm="1">
        <f t="array" ref="V45">_xlfn.IFS(ISBLANK(O45),0,O45="Fiber",40,O45="Fixed Wireless",20,O45="Copper",10)</f>
        <v>0</v>
      </c>
      <c r="W45" s="18">
        <f t="shared" si="9"/>
        <v>0</v>
      </c>
      <c r="X45" s="18">
        <f t="shared" si="12"/>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7"/>
        <v>0</v>
      </c>
      <c r="U46" s="17">
        <f t="shared" si="8"/>
        <v>0</v>
      </c>
      <c r="V46" s="128" cm="1">
        <f t="array" ref="V46">_xlfn.IFS(ISBLANK(O46),0,O46="Fiber",40,O46="Fixed Wireless",20,O46="Copper",10)</f>
        <v>0</v>
      </c>
      <c r="W46" s="18">
        <f t="shared" si="9"/>
        <v>0</v>
      </c>
      <c r="X46" s="18">
        <f t="shared" si="12"/>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7"/>
        <v>0</v>
      </c>
      <c r="U47" s="17">
        <f t="shared" si="8"/>
        <v>0</v>
      </c>
      <c r="V47" s="128" cm="1">
        <f t="array" ref="V47">_xlfn.IFS(ISBLANK(O47),0,O47="Fiber",40,O47="Fixed Wireless",20,O47="Copper",10)</f>
        <v>0</v>
      </c>
      <c r="W47" s="18">
        <f t="shared" si="9"/>
        <v>0</v>
      </c>
      <c r="X47" s="18">
        <f t="shared" si="12"/>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7"/>
        <v>0</v>
      </c>
      <c r="U48" s="17">
        <f t="shared" si="8"/>
        <v>0</v>
      </c>
      <c r="V48" s="128" cm="1">
        <f t="array" ref="V48">_xlfn.IFS(ISBLANK(O48),0,O48="Fiber",40,O48="Fixed Wireless",20,O48="Copper",10)</f>
        <v>0</v>
      </c>
      <c r="W48" s="18">
        <f t="shared" si="9"/>
        <v>0</v>
      </c>
      <c r="X48" s="18">
        <f t="shared" si="12"/>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7"/>
        <v>0</v>
      </c>
      <c r="U49" s="17">
        <f t="shared" si="8"/>
        <v>0</v>
      </c>
      <c r="V49" s="128" cm="1">
        <f t="array" ref="V49">_xlfn.IFS(ISBLANK(O49),0,O49="Fiber",40,O49="Fixed Wireless",20,O49="Copper",10)</f>
        <v>0</v>
      </c>
      <c r="W49" s="18">
        <f t="shared" si="9"/>
        <v>0</v>
      </c>
      <c r="X49" s="18">
        <f t="shared" ref="X49:X60" si="13">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7"/>
        <v>0</v>
      </c>
      <c r="U50" s="17">
        <f t="shared" si="8"/>
        <v>0</v>
      </c>
      <c r="V50" s="128" cm="1">
        <f t="array" ref="V50">_xlfn.IFS(ISBLANK(O50),0,O50="Fiber",40,O50="Fixed Wireless",20,O50="Copper",10)</f>
        <v>0</v>
      </c>
      <c r="W50" s="18">
        <f t="shared" si="9"/>
        <v>0</v>
      </c>
      <c r="X50" s="18">
        <f t="shared" si="13"/>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7"/>
        <v>0</v>
      </c>
      <c r="U51" s="17">
        <f t="shared" si="8"/>
        <v>0</v>
      </c>
      <c r="V51" s="128" cm="1">
        <f t="array" ref="V51">_xlfn.IFS(ISBLANK(O51),0,O51="Fiber",40,O51="Fixed Wireless",20,O51="Copper",10)</f>
        <v>0</v>
      </c>
      <c r="W51" s="18">
        <f t="shared" si="9"/>
        <v>0</v>
      </c>
      <c r="X51" s="18">
        <f t="shared" si="13"/>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7"/>
        <v>0</v>
      </c>
      <c r="U52" s="17">
        <f t="shared" si="8"/>
        <v>0</v>
      </c>
      <c r="V52" s="128" cm="1">
        <f t="array" ref="V52">_xlfn.IFS(ISBLANK(O52),0,O52="Fiber",40,O52="Fixed Wireless",20,O52="Copper",10)</f>
        <v>0</v>
      </c>
      <c r="W52" s="18">
        <f t="shared" si="9"/>
        <v>0</v>
      </c>
      <c r="X52" s="18">
        <f t="shared" si="13"/>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7"/>
        <v>0</v>
      </c>
      <c r="U53" s="17">
        <f t="shared" si="8"/>
        <v>0</v>
      </c>
      <c r="V53" s="128" cm="1">
        <f t="array" ref="V53">_xlfn.IFS(ISBLANK(O53),0,O53="Fiber",40,O53="Fixed Wireless",20,O53="Copper",10)</f>
        <v>0</v>
      </c>
      <c r="W53" s="18">
        <f t="shared" si="9"/>
        <v>0</v>
      </c>
      <c r="X53" s="18">
        <f t="shared" si="13"/>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7"/>
        <v>0</v>
      </c>
      <c r="U54" s="17">
        <f t="shared" si="8"/>
        <v>0</v>
      </c>
      <c r="V54" s="128" cm="1">
        <f t="array" ref="V54">_xlfn.IFS(ISBLANK(O54),0,O54="Fiber",40,O54="Fixed Wireless",20,O54="Copper",10)</f>
        <v>0</v>
      </c>
      <c r="W54" s="18">
        <f t="shared" si="9"/>
        <v>0</v>
      </c>
      <c r="X54" s="18">
        <f t="shared" si="13"/>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7"/>
        <v>0</v>
      </c>
      <c r="U55" s="17">
        <f t="shared" si="8"/>
        <v>0</v>
      </c>
      <c r="V55" s="128" cm="1">
        <f t="array" ref="V55">_xlfn.IFS(ISBLANK(O55),0,O55="Fiber",40,O55="Fixed Wireless",20,O55="Copper",10)</f>
        <v>0</v>
      </c>
      <c r="W55" s="18">
        <f t="shared" si="9"/>
        <v>0</v>
      </c>
      <c r="X55" s="18">
        <f t="shared" si="13"/>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7"/>
        <v>0</v>
      </c>
      <c r="U56" s="17">
        <f t="shared" si="8"/>
        <v>0</v>
      </c>
      <c r="V56" s="128" cm="1">
        <f t="array" ref="V56">_xlfn.IFS(ISBLANK(O56),0,O56="Fiber",40,O56="Fixed Wireless",20,O56="Copper",10)</f>
        <v>0</v>
      </c>
      <c r="W56" s="18">
        <f t="shared" si="9"/>
        <v>0</v>
      </c>
      <c r="X56" s="18">
        <f t="shared" si="13"/>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7"/>
        <v>0</v>
      </c>
      <c r="U57" s="17">
        <f t="shared" si="8"/>
        <v>0</v>
      </c>
      <c r="V57" s="128" cm="1">
        <f t="array" ref="V57">_xlfn.IFS(ISBLANK(O57),0,O57="Fiber",40,O57="Fixed Wireless",20,O57="Copper",10)</f>
        <v>0</v>
      </c>
      <c r="W57" s="18">
        <f t="shared" si="9"/>
        <v>0</v>
      </c>
      <c r="X57" s="18">
        <f t="shared" si="13"/>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7"/>
        <v>0</v>
      </c>
      <c r="U58" s="17">
        <f t="shared" si="8"/>
        <v>0</v>
      </c>
      <c r="V58" s="128" cm="1">
        <f t="array" ref="V58">_xlfn.IFS(ISBLANK(O58),0,O58="Fiber",40,O58="Fixed Wireless",20,O58="Copper",10)</f>
        <v>0</v>
      </c>
      <c r="W58" s="18">
        <f t="shared" si="9"/>
        <v>0</v>
      </c>
      <c r="X58" s="18">
        <f t="shared" si="13"/>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7"/>
        <v>0</v>
      </c>
      <c r="U59" s="17">
        <f t="shared" si="8"/>
        <v>0</v>
      </c>
      <c r="V59" s="128" cm="1">
        <f t="array" ref="V59">_xlfn.IFS(ISBLANK(O59),0,O59="Fiber",40,O59="Fixed Wireless",20,O59="Copper",10)</f>
        <v>0</v>
      </c>
      <c r="W59" s="18">
        <f t="shared" si="9"/>
        <v>0</v>
      </c>
      <c r="X59" s="18">
        <f t="shared" si="13"/>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7"/>
        <v>0</v>
      </c>
      <c r="U60" s="17">
        <f t="shared" si="8"/>
        <v>0</v>
      </c>
      <c r="V60" s="128" cm="1">
        <f t="array" ref="V60">_xlfn.IFS(ISBLANK(O60),0,O60="Fiber",40,O60="Fixed Wireless",20,O60="Copper",10)</f>
        <v>0</v>
      </c>
      <c r="W60" s="18">
        <f t="shared" si="9"/>
        <v>0</v>
      </c>
      <c r="X60" s="18">
        <f t="shared" si="13"/>
        <v>0</v>
      </c>
    </row>
    <row r="61" spans="1:24" ht="15.6">
      <c r="A61" s="109"/>
    </row>
    <row r="62" spans="1:24" ht="15.6">
      <c r="A62" s="109"/>
    </row>
    <row r="63" spans="1:24" ht="15.6">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04D8E276-6088-424C-B0EA-67655BFABC5F}"/>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2024-10-16T20:35:27Z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2024-10-16T14:51:06Z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aa2b126e-5b77-4a1f-9bf4-4ff1b5ee581e</vt:lpwstr>
  </property>
  <property fmtid="{D5CDD505-2E9C-101B-9397-08002B2CF9AE}" pid="18" name="MSIP_Label_d0979fc8-5559-4f19-93ee-e28ca03d7638_ContentBits">
    <vt:lpwstr>0</vt:lpwstr>
  </property>
</Properties>
</file>