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5B266DC6-921A-45D2-B544-6F4C766D5C09}" xr6:coauthVersionLast="47" xr6:coauthVersionMax="47" xr10:uidLastSave="{00000000-0000-0000-0000-000000000000}"/>
  <bookViews>
    <workbookView xWindow="19090" yWindow="-110" windowWidth="19420" windowHeight="10300"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<sst xmlns="http://schemas.openxmlformats.org/spreadsheetml/2006/main" count="160" uniqueCount="91">
  <si>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</si>
  <si>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</si>
  <si>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</si>
  <si>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</si>
  <si>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</si>
  <si>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</si>
  <si>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</si>
  <si>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</si>
  <si>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</si>
  <si>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</si>
  <si>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</si>
  <si>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</si>
  <si>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</si>
  <si>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</si>
  <si>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</si>
  <si>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</si>
  <si>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</si>
  <si>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</si>
  <si>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</si>
  <si>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</si>
  <si>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</si>
  <si>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</si>
  <si>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</si>
  <si>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</si>
  <si>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</si>
  <si>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</si>
  <si>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</si>
  <si>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</si>
  <si>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</si>
  <si>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</si>
  <si>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</si>
  <si>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</si>
  <si>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</si>
  <si>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DOCCLK1</t>
  </si>
  <si>
    <t>Geraldo J. Schimpf                               509-524-7676                                      gjschimpf@doc1.wa.gov</t>
  </si>
  <si>
    <t>Install extended handoff, circuit to terminate in the IT / LAN Room # 122, per site contacts direction within 10ft of customer router. Site map (DOCCLK1 - Site Map.pdf)</t>
  </si>
  <si>
    <t>100M</t>
  </si>
  <si>
    <t>912 6th St                                                                      Clarkston, WA 99403-2079</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</si>
  <si>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</si>
  <si>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</si>
  <si>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</si>
  <si>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</si>
  <si>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</si>
  <si>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</si>
  <si>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</si>
  <si>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</si>
  <si>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</si>
  <si>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</si>
  <si>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</si>
  <si>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</si>
  <si>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</si>
  <si>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</si>
  <si>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</si>
  <si>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</si>
  <si>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</si>
  <si>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</si>
  <si>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</si>
  <si>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</si>
  <si>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</si>
  <si>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</si>
  <si>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</si>
  <si>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</si>
  <si>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Install extended handoff per attached site map (DOLC1901 Office layout.pdf)</t>
  </si>
  <si>
    <t>DOLC3912</t>
  </si>
  <si>
    <t>Install extended handoff per attached site map (DOLC3912 office layut 2017.pdf)</t>
  </si>
  <si>
    <t>DOLC1801</t>
  </si>
  <si>
    <t>Install extended handoff per attached site map (DOLC1801 DOL office layout 2017.pdf)</t>
  </si>
  <si>
    <t>DOLC0906</t>
  </si>
  <si>
    <t>Install extended handoff per attached site map (DOLC0906 Floor Plan.pdf)</t>
  </si>
  <si>
    <t>40,20.10</t>
  </si>
  <si>
    <t>DOLC1719</t>
  </si>
  <si>
    <t>Install extended handoff per attached site map (DOLC1719 Floor plan 2018.pdf)</t>
  </si>
  <si>
    <t>DOLC3810</t>
  </si>
  <si>
    <t>Install extended handoff per attached site map (DOLC3810 Final Floor Plan.pdf)</t>
  </si>
  <si>
    <t>DOLC2417</t>
  </si>
  <si>
    <t>Install extended handoff per attached site map (DOLC2417 Floor plan 2018.pdf)</t>
  </si>
  <si>
    <t>DOLD0403</t>
  </si>
  <si>
    <t>Chelan LSO
143 E Johnson Ave, 
Chelan, WA  98816-1298</t>
  </si>
  <si>
    <t>Install extended handoff per attached site map (DOLD0403 – Chelan office layout.pdf)</t>
  </si>
  <si>
    <t>N/A</t>
  </si>
  <si>
    <t>PE-PTO1801-SEC/DVA1801</t>
  </si>
  <si>
    <t>1141 Beach Dr E                                                                           Port Orchard, Wa 98366-4937</t>
  </si>
  <si>
    <t>119 N Commercial St, Office 110                                     Bellingham, WA 98225-4447</t>
  </si>
  <si>
    <t>Kittitas County Audit
205 West 5th Room 105, 
Ellensburg WA 98926-2891</t>
  </si>
  <si>
    <t>Rider's True Value Hardware
117 E Wine Country Rd, 
Grandview WA 98930-1387</t>
  </si>
  <si>
    <t>Kitsap County Auditor Auto License
614 Division St, 
Port Orchard, WA 98366-4814</t>
  </si>
  <si>
    <t>East Wenatchee Vehicle/Vessel
105 Eastmont Ave East, 
East Wenatchee, WA 98802-5303</t>
  </si>
  <si>
    <t>Bill Pierre Licensing Agency
12531 30Th Ave NE, 
Seattle WA 98125-4401</t>
  </si>
  <si>
    <t>Pullman Vehicle Vessel Licensing Inc
1195 SE Bishop Blvd Ste 3, 
Pullman WA 99163-5376</t>
  </si>
  <si>
    <t>2 Sisters Licensing
415 S Whitcomb Ave, 
Tonasket, WA 98855-8848</t>
  </si>
  <si>
    <t>Evaluation Model for Solicitation Number 25-RFQ-014 Wireline Ethernet or Fixed Wireless Services - 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</si>
</sst>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topLeftCell="A10" zoomScale="60" zoomScaleNormal="60" workbookViewId="0">
      <selection activeCell="G17" sqref="G17"/>
    </sheetView>
  </sheetViews>
  <sheetFormatPr defaultRowHeight="14.5" x14ac:dyDescent="0.35"/>
  <cols>
    <col min="1" max="1" width="4" style="105" customWidth="1"/>
    <col min="2" max="2" width="29.269531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3" customWidth="1"/>
    <col min="23" max="23" width="17.7265625" customWidth="1"/>
    <col min="24" max="24" width="14.7265625" customWidth="1"/>
  </cols>
  <sheetData>
    <row r="1" spans="1:24" ht="28" customHeight="1" thickBot="1" x14ac:dyDescent="0.4">
      <c r="A1" s="102" t="s">
        <v>90</v>
      </c>
      <c r="B1" s="11"/>
      <c r="C1" s="11"/>
      <c r="D1" s="11"/>
      <c r="E1" s="11"/>
      <c r="F1" s="11"/>
      <c r="G1" s="11"/>
      <c r="H1" s="11"/>
      <c r="I1" s="11"/>
      <c r="J1" s="11"/>
      <c r="K1" s="11"/>
      <c r="L1" s="11"/>
      <c r="M1" s="15"/>
      <c r="N1" s="15"/>
      <c r="O1" s="1"/>
      <c r="P1" s="1"/>
      <c r="Q1" s="2"/>
      <c r="R1" s="2"/>
      <c r="S1" s="2"/>
      <c r="T1" s="3"/>
      <c r="U1" s="3"/>
      <c r="V1" s="118"/>
      <c r="W1" s="15"/>
      <c r="X1" s="15"/>
    </row>
    <row r="2" spans="1:24" ht="17.5" customHeight="1" thickBot="1" x14ac:dyDescent="0.4">
      <c r="A2" s="103"/>
      <c r="B2" s="101" t="s">
        <v>32</v>
      </c>
      <c r="C2" s="4"/>
      <c r="D2" s="4"/>
      <c r="E2" s="4"/>
      <c r="F2" s="4"/>
      <c r="G2" s="4"/>
      <c r="H2" s="4"/>
      <c r="I2" s="4"/>
      <c r="J2" s="4"/>
      <c r="K2" s="4"/>
      <c r="L2" s="5"/>
      <c r="M2" s="16"/>
      <c r="N2" s="142" t="s">
        <v>0</v>
      </c>
      <c r="O2" s="143"/>
      <c r="P2" s="143"/>
      <c r="Q2" s="143"/>
      <c r="R2" s="143"/>
      <c r="S2" s="144"/>
      <c r="T2" s="6"/>
      <c r="U2" s="6"/>
      <c r="V2" s="119"/>
      <c r="W2" s="15"/>
      <c r="X2" s="15"/>
    </row>
    <row r="3" spans="1:24" ht="50.15" customHeight="1" thickBot="1" x14ac:dyDescent="0.4">
      <c r="A3" s="104"/>
      <c r="B3" s="7"/>
      <c r="C3" s="8"/>
      <c r="D3" s="8"/>
      <c r="E3" s="8"/>
      <c r="F3" s="8"/>
      <c r="G3" s="8"/>
      <c r="H3" s="8"/>
      <c r="I3" s="145" t="s">
        <v>1</v>
      </c>
      <c r="J3" s="146"/>
      <c r="K3" s="147"/>
      <c r="L3" s="9"/>
      <c r="M3" s="10"/>
      <c r="N3" s="12"/>
      <c r="O3" s="13"/>
      <c r="P3" s="13"/>
      <c r="Q3" s="13"/>
      <c r="R3" s="148" t="s">
        <v>2</v>
      </c>
      <c r="S3" s="149"/>
      <c r="T3" s="150" t="s">
        <v>3</v>
      </c>
      <c r="U3" s="150"/>
      <c r="V3" s="150"/>
      <c r="W3" s="150"/>
      <c r="X3" s="150"/>
    </row>
    <row r="4" spans="1:24" ht="79.5" customHeight="1" thickBot="1" x14ac:dyDescent="0.4">
      <c r="A4" s="104"/>
      <c r="B4" s="79" t="s">
        <v>4</v>
      </c>
      <c r="C4" s="77" t="s">
        <v>5</v>
      </c>
      <c r="D4" s="77" t="s">
        <v>6</v>
      </c>
      <c r="E4" s="77" t="s">
        <v>7</v>
      </c>
      <c r="F4" s="77" t="s">
        <v>8</v>
      </c>
      <c r="G4" s="78" t="s">
        <v>9</v>
      </c>
      <c r="H4" s="77" t="s">
        <v>10</v>
      </c>
      <c r="I4" s="79" t="s">
        <v>11</v>
      </c>
      <c r="J4" s="77" t="s">
        <v>12</v>
      </c>
      <c r="K4" s="80" t="s">
        <v>13</v>
      </c>
      <c r="L4" s="80" t="s">
        <v>14</v>
      </c>
      <c r="M4" s="10"/>
      <c r="N4" s="81" t="s">
        <v>15</v>
      </c>
      <c r="O4" s="82" t="s">
        <v>16</v>
      </c>
      <c r="P4" s="83" t="s">
        <v>17</v>
      </c>
      <c r="Q4" s="83" t="s">
        <v>18</v>
      </c>
      <c r="R4" s="87" t="s">
        <v>19</v>
      </c>
      <c r="S4" s="88" t="s">
        <v>20</v>
      </c>
      <c r="T4" s="134" t="s">
        <v>21</v>
      </c>
      <c r="U4" s="134" t="s">
        <v>22</v>
      </c>
      <c r="V4" s="120" t="s">
        <v>23</v>
      </c>
      <c r="W4" s="134" t="s">
        <v>12</v>
      </c>
      <c r="X4" s="134" t="s">
        <v>13</v>
      </c>
    </row>
    <row r="5" spans="1:24" ht="69.75" customHeight="1" thickTop="1" x14ac:dyDescent="0.35">
      <c r="A5" s="103"/>
      <c r="B5" s="106" t="s">
        <v>24</v>
      </c>
      <c r="C5" s="107" t="s">
        <v>25</v>
      </c>
      <c r="D5" s="107" t="s">
        <v>26</v>
      </c>
      <c r="E5" s="107" t="s">
        <v>27</v>
      </c>
      <c r="F5" s="107" t="s">
        <v>28</v>
      </c>
      <c r="G5" s="107">
        <v>150</v>
      </c>
      <c r="H5" s="108" t="s">
        <v>29</v>
      </c>
      <c r="I5" s="106" t="s">
        <v>30</v>
      </c>
      <c r="J5" s="131">
        <v>10</v>
      </c>
      <c r="K5" s="132">
        <v>50</v>
      </c>
      <c r="L5" s="110" t="s">
        <v>31</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5" x14ac:dyDescent="0.35">
      <c r="A6" s="137">
        <v>1</v>
      </c>
      <c r="B6" s="19" t="s">
        <v>33</v>
      </c>
      <c r="C6" s="20" t="s">
        <v>37</v>
      </c>
      <c r="D6" s="20" t="s">
        <v>34</v>
      </c>
      <c r="E6" s="20" t="s">
        <v>35</v>
      </c>
      <c r="F6" s="20" t="s">
        <v>28</v>
      </c>
      <c r="G6" s="20">
        <v>150</v>
      </c>
      <c r="H6" s="21" t="s">
        <v>36</v>
      </c>
      <c r="I6" s="19" t="s">
        <v>30</v>
      </c>
      <c r="J6" s="125">
        <v>10</v>
      </c>
      <c r="K6" s="22">
        <v>50</v>
      </c>
      <c r="L6" s="23"/>
      <c r="M6" s="16"/>
      <c r="N6" s="37"/>
      <c r="O6" s="34"/>
      <c r="P6" s="35"/>
      <c r="Q6" s="90"/>
      <c r="R6" s="66" t="s">
        <v>79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3" x14ac:dyDescent="0.35">
      <c r="A7" s="103">
        <v>2</v>
      </c>
      <c r="B7" s="58" t="s">
        <v>38</v>
      </c>
      <c r="C7" s="97" t="s">
        <v>39</v>
      </c>
      <c r="D7" s="138" t="s">
        <v>40</v>
      </c>
      <c r="E7" s="97" t="s">
        <v>41</v>
      </c>
      <c r="F7" s="86" t="s">
        <v>28</v>
      </c>
      <c r="G7" s="86">
        <v>150</v>
      </c>
      <c r="H7" s="98" t="s">
        <v>36</v>
      </c>
      <c r="I7" s="50" t="s">
        <v>30</v>
      </c>
      <c r="J7" s="126">
        <v>10</v>
      </c>
      <c r="K7" s="53">
        <v>50</v>
      </c>
      <c r="L7" s="54" t="s">
        <v>42</v>
      </c>
      <c r="M7" s="16"/>
      <c r="N7" s="55"/>
      <c r="O7" s="56"/>
      <c r="P7" s="57"/>
      <c r="Q7" s="42"/>
      <c r="R7" s="67" t="s">
        <v>79</v>
      </c>
      <c r="S7" s="45"/>
      <c r="T7" s="39">
        <f t="shared" ref="T7:T60" si="3">IF(ISBLANK(N7),G7,N7)</f>
        <v>150</v>
      </c>
      <c r="U7" s="17">
        <f t="shared" ref="U7:U60" si="4">24*P7+Q7</f>
        <v>0</v>
      </c>
      <c r="V7" s="122" cm="1">
        <f t="array" ref="V7">_xlfn.IFS(ISBLANK(O7),0,O7="Fiber",40,O7="Fixed Wireless",20,O7="Copper",10)</f>
        <v>0</v>
      </c>
      <c r="W7" s="18">
        <f t="shared" ref="W7:X21" si="5">J7</f>
        <v>10</v>
      </c>
      <c r="X7" s="18">
        <f t="shared" si="5"/>
        <v>50</v>
      </c>
    </row>
    <row r="8" spans="1:24" ht="93" x14ac:dyDescent="0.35">
      <c r="A8" s="103">
        <v>3</v>
      </c>
      <c r="B8" s="91" t="s">
        <v>43</v>
      </c>
      <c r="C8" s="92" t="s">
        <v>44</v>
      </c>
      <c r="D8" s="92" t="s">
        <v>40</v>
      </c>
      <c r="E8" s="92" t="s">
        <v>45</v>
      </c>
      <c r="F8" s="92" t="s">
        <v>28</v>
      </c>
      <c r="G8" s="92">
        <v>250</v>
      </c>
      <c r="H8" s="93" t="s">
        <v>36</v>
      </c>
      <c r="I8" s="91" t="s">
        <v>30</v>
      </c>
      <c r="J8" s="124">
        <v>10</v>
      </c>
      <c r="K8" s="94">
        <v>50</v>
      </c>
      <c r="L8" s="95" t="s">
        <v>42</v>
      </c>
      <c r="M8" s="16"/>
      <c r="N8" s="96"/>
      <c r="O8" s="89"/>
      <c r="P8" s="89"/>
      <c r="Q8" s="90"/>
      <c r="R8" s="66" t="s">
        <v>79</v>
      </c>
      <c r="S8" s="139"/>
      <c r="T8" s="39">
        <f t="shared" si="3"/>
        <v>250</v>
      </c>
      <c r="U8" s="17">
        <f t="shared" si="4"/>
        <v>0</v>
      </c>
      <c r="V8" s="122" cm="1">
        <f t="array" ref="V8">_xlfn.IFS(ISBLANK(O8),0,O8="Fiber",40,O8="Fixed Wireless",20,O8="Copper",10)</f>
        <v>0</v>
      </c>
      <c r="W8" s="18">
        <f t="shared" si="5"/>
        <v>10</v>
      </c>
      <c r="X8" s="18">
        <f t="shared" si="5"/>
        <v>50</v>
      </c>
    </row>
    <row r="9" spans="1:24" ht="62" x14ac:dyDescent="0.35">
      <c r="A9" s="103">
        <v>4</v>
      </c>
      <c r="B9" s="58" t="s">
        <v>46</v>
      </c>
      <c r="C9" s="59" t="s">
        <v>47</v>
      </c>
      <c r="D9" s="51" t="s">
        <v>48</v>
      </c>
      <c r="E9" s="59" t="s">
        <v>49</v>
      </c>
      <c r="F9" s="59" t="s">
        <v>28</v>
      </c>
      <c r="G9" s="59">
        <v>150</v>
      </c>
      <c r="H9" s="60" t="s">
        <v>36</v>
      </c>
      <c r="I9" s="58" t="s">
        <v>50</v>
      </c>
      <c r="J9" s="127">
        <v>10</v>
      </c>
      <c r="K9" s="61">
        <v>50</v>
      </c>
      <c r="L9" s="54"/>
      <c r="M9" s="16"/>
      <c r="N9" s="55"/>
      <c r="O9" s="56"/>
      <c r="P9" s="57"/>
      <c r="Q9" s="42"/>
      <c r="R9" s="67" t="s">
        <v>79</v>
      </c>
      <c r="S9" s="45"/>
      <c r="T9" s="39">
        <f t="shared" si="3"/>
        <v>150</v>
      </c>
      <c r="U9" s="17">
        <f t="shared" si="4"/>
        <v>0</v>
      </c>
      <c r="V9" s="122" cm="1">
        <f t="array" ref="V9">_xlfn.IFS(ISBLANK(O9),0,O9="Fiber",40,O9="Fixed Wireless",20,O9="Copper",10)</f>
        <v>0</v>
      </c>
      <c r="W9" s="18">
        <f t="shared" si="5"/>
        <v>10</v>
      </c>
      <c r="X9" s="18">
        <f t="shared" si="5"/>
        <v>50</v>
      </c>
    </row>
    <row r="10" spans="1:24" ht="87.75" customHeight="1" x14ac:dyDescent="0.35">
      <c r="A10" s="103">
        <v>5</v>
      </c>
      <c r="B10" s="91" t="s">
        <v>80</v>
      </c>
      <c r="C10" s="92" t="s">
        <v>81</v>
      </c>
      <c r="D10" s="92" t="s">
        <v>51</v>
      </c>
      <c r="E10" s="92" t="s">
        <v>52</v>
      </c>
      <c r="F10" s="92" t="s">
        <v>28</v>
      </c>
      <c r="G10" s="92">
        <v>150</v>
      </c>
      <c r="H10" s="93" t="s">
        <v>53</v>
      </c>
      <c r="I10" s="91" t="s">
        <v>30</v>
      </c>
      <c r="J10" s="124">
        <v>10</v>
      </c>
      <c r="K10" s="94">
        <v>50</v>
      </c>
      <c r="L10" s="95" t="s">
        <v>54</v>
      </c>
      <c r="M10" s="16"/>
      <c r="N10" s="96"/>
      <c r="O10" s="89"/>
      <c r="P10" s="89"/>
      <c r="Q10" s="90"/>
      <c r="R10" s="135"/>
      <c r="S10" s="140" t="s">
        <v>79</v>
      </c>
      <c r="T10" s="39">
        <f t="shared" si="3"/>
        <v>150</v>
      </c>
      <c r="U10" s="17">
        <f t="shared" si="4"/>
        <v>0</v>
      </c>
      <c r="V10" s="122" cm="1">
        <f t="array" ref="V10">_xlfn.IFS(ISBLANK(O10),0,O10="Fiber",40,O10="Fixed Wireless",20,O10="Copper",10)</f>
        <v>0</v>
      </c>
      <c r="W10" s="18">
        <f t="shared" si="5"/>
        <v>10</v>
      </c>
      <c r="X10" s="18">
        <f t="shared" si="5"/>
        <v>50</v>
      </c>
    </row>
    <row r="11" spans="1:24" ht="93" x14ac:dyDescent="0.35">
      <c r="A11" s="103">
        <v>6</v>
      </c>
      <c r="B11" s="84" t="s">
        <v>55</v>
      </c>
      <c r="C11" s="97" t="s">
        <v>82</v>
      </c>
      <c r="D11" s="97" t="s">
        <v>40</v>
      </c>
      <c r="E11" s="97" t="s">
        <v>56</v>
      </c>
      <c r="F11" s="86" t="s">
        <v>28</v>
      </c>
      <c r="G11" s="86">
        <v>150</v>
      </c>
      <c r="H11" s="98" t="s">
        <v>36</v>
      </c>
      <c r="I11" s="84" t="s">
        <v>30</v>
      </c>
      <c r="J11" s="128">
        <v>10</v>
      </c>
      <c r="K11" s="99">
        <v>50</v>
      </c>
      <c r="L11" s="85" t="s">
        <v>42</v>
      </c>
      <c r="M11" s="16"/>
      <c r="N11" s="40"/>
      <c r="O11" s="41"/>
      <c r="P11" s="42"/>
      <c r="Q11" s="42"/>
      <c r="R11" s="67" t="s">
        <v>79</v>
      </c>
      <c r="S11" s="43"/>
      <c r="T11" s="39">
        <f t="shared" si="3"/>
        <v>150</v>
      </c>
      <c r="U11" s="17">
        <f t="shared" si="4"/>
        <v>0</v>
      </c>
      <c r="V11" s="122" cm="1">
        <f t="array" ref="V11">_xlfn.IFS(ISBLANK(O11),0,O11="Fiber",40,O11="Fixed Wireless",20,O11="Copper",10)</f>
        <v>0</v>
      </c>
      <c r="W11" s="18">
        <f t="shared" si="5"/>
        <v>10</v>
      </c>
      <c r="X11" s="18">
        <f t="shared" si="5"/>
        <v>50</v>
      </c>
    </row>
    <row r="12" spans="1:24" ht="31" x14ac:dyDescent="0.35">
      <c r="A12" s="103">
        <v>7</v>
      </c>
      <c r="B12" s="19" t="s">
        <v>57</v>
      </c>
      <c r="C12" s="30" t="s">
        <v>58</v>
      </c>
      <c r="D12" s="30" t="s">
        <v>59</v>
      </c>
      <c r="E12" s="30" t="s">
        <v>60</v>
      </c>
      <c r="F12" s="20" t="s">
        <v>28</v>
      </c>
      <c r="G12" s="20">
        <v>150</v>
      </c>
      <c r="H12" s="21" t="s">
        <v>36</v>
      </c>
      <c r="I12" s="19" t="s">
        <v>30</v>
      </c>
      <c r="J12" s="125">
        <v>10</v>
      </c>
      <c r="K12" s="22">
        <v>50</v>
      </c>
      <c r="L12" s="23"/>
      <c r="M12" s="16"/>
      <c r="N12" s="37"/>
      <c r="O12" s="34"/>
      <c r="P12" s="35"/>
      <c r="Q12" s="90"/>
      <c r="R12" s="66" t="s">
        <v>79</v>
      </c>
      <c r="S12" s="44"/>
      <c r="T12" s="39">
        <f t="shared" si="3"/>
        <v>150</v>
      </c>
      <c r="U12" s="17">
        <f t="shared" si="4"/>
        <v>0</v>
      </c>
      <c r="V12" s="122" cm="1">
        <f t="array" ref="V12">_xlfn.IFS(ISBLANK(O12),0,O12="Fiber",40,O12="Fixed Wireless",20,O12="Copper",10)</f>
        <v>0</v>
      </c>
      <c r="W12" s="18">
        <f t="shared" si="5"/>
        <v>10</v>
      </c>
      <c r="X12" s="18">
        <f t="shared" si="5"/>
        <v>50</v>
      </c>
    </row>
    <row r="13" spans="1:24" ht="46.5" x14ac:dyDescent="0.35">
      <c r="A13" s="103">
        <v>8</v>
      </c>
      <c r="B13" s="84" t="s">
        <v>61</v>
      </c>
      <c r="C13" s="97" t="s">
        <v>83</v>
      </c>
      <c r="D13" s="97" t="s">
        <v>59</v>
      </c>
      <c r="E13" s="97" t="s">
        <v>62</v>
      </c>
      <c r="F13" s="86" t="s">
        <v>28</v>
      </c>
      <c r="G13" s="86">
        <v>150</v>
      </c>
      <c r="H13" s="98" t="s">
        <v>36</v>
      </c>
      <c r="I13" s="84" t="s">
        <v>30</v>
      </c>
      <c r="J13" s="128">
        <v>10</v>
      </c>
      <c r="K13" s="99">
        <v>50</v>
      </c>
      <c r="L13" s="85"/>
      <c r="M13" s="16"/>
      <c r="N13" s="55"/>
      <c r="O13" s="56"/>
      <c r="P13" s="57"/>
      <c r="Q13" s="42"/>
      <c r="R13" s="67" t="s">
        <v>79</v>
      </c>
      <c r="S13" s="45"/>
      <c r="T13" s="39">
        <f t="shared" si="3"/>
        <v>150</v>
      </c>
      <c r="U13" s="17">
        <f t="shared" si="4"/>
        <v>0</v>
      </c>
      <c r="V13" s="122" cm="1">
        <f t="array" ref="V13">_xlfn.IFS(ISBLANK(O13),0,O13="Fiber",40,O13="Fixed Wireless",20,O13="Copper",10)</f>
        <v>0</v>
      </c>
      <c r="W13" s="18">
        <f t="shared" si="5"/>
        <v>10</v>
      </c>
      <c r="X13" s="18">
        <f t="shared" si="5"/>
        <v>50</v>
      </c>
    </row>
    <row r="14" spans="1:24" ht="46.5" x14ac:dyDescent="0.35">
      <c r="A14" s="103">
        <v>9</v>
      </c>
      <c r="B14" s="19" t="s">
        <v>63</v>
      </c>
      <c r="C14" s="20" t="s">
        <v>84</v>
      </c>
      <c r="D14" s="20" t="s">
        <v>59</v>
      </c>
      <c r="E14" s="20" t="s">
        <v>64</v>
      </c>
      <c r="F14" s="20" t="s">
        <v>28</v>
      </c>
      <c r="G14" s="20">
        <v>150</v>
      </c>
      <c r="H14" s="21" t="s">
        <v>36</v>
      </c>
      <c r="I14" s="19" t="s">
        <v>30</v>
      </c>
      <c r="J14" s="125">
        <v>10</v>
      </c>
      <c r="K14" s="22">
        <v>50</v>
      </c>
      <c r="L14" s="23"/>
      <c r="M14" s="16"/>
      <c r="N14" s="37"/>
      <c r="O14" s="34"/>
      <c r="P14" s="35"/>
      <c r="Q14" s="90"/>
      <c r="R14" s="66" t="s">
        <v>79</v>
      </c>
      <c r="S14" s="62"/>
      <c r="T14" s="39">
        <f t="shared" si="3"/>
        <v>150</v>
      </c>
      <c r="U14" s="17">
        <f t="shared" si="4"/>
        <v>0</v>
      </c>
      <c r="V14" s="122" cm="1">
        <f t="array" ref="V14">_xlfn.IFS(ISBLANK(O14),0,O14="Fiber",40,O14="Fixed Wireless",20,O14="Copper",10)</f>
        <v>0</v>
      </c>
      <c r="W14" s="18">
        <f t="shared" si="5"/>
        <v>10</v>
      </c>
      <c r="X14" s="18">
        <f t="shared" si="5"/>
        <v>50</v>
      </c>
    </row>
    <row r="15" spans="1:24" ht="46.5" x14ac:dyDescent="0.35">
      <c r="A15" s="103">
        <v>10</v>
      </c>
      <c r="B15" s="24" t="s">
        <v>65</v>
      </c>
      <c r="C15" s="25" t="s">
        <v>85</v>
      </c>
      <c r="D15" s="25" t="s">
        <v>59</v>
      </c>
      <c r="E15" s="25" t="s">
        <v>66</v>
      </c>
      <c r="F15" s="25" t="s">
        <v>28</v>
      </c>
      <c r="G15" s="25">
        <v>200</v>
      </c>
      <c r="H15" s="26" t="s">
        <v>36</v>
      </c>
      <c r="I15" s="24" t="s">
        <v>30</v>
      </c>
      <c r="J15" s="129">
        <v>10</v>
      </c>
      <c r="K15" s="27">
        <v>50</v>
      </c>
      <c r="L15" s="28"/>
      <c r="M15" s="16"/>
      <c r="N15" s="55"/>
      <c r="O15" s="56"/>
      <c r="P15" s="57"/>
      <c r="Q15" s="42"/>
      <c r="R15" s="67" t="s">
        <v>79</v>
      </c>
      <c r="S15" s="63"/>
      <c r="T15" s="39">
        <f t="shared" si="3"/>
        <v>200</v>
      </c>
      <c r="U15" s="17">
        <f t="shared" si="4"/>
        <v>0</v>
      </c>
      <c r="V15" s="122" cm="1">
        <f t="array" ref="V15">_xlfn.IFS(ISBLANK(O15),0,O15="Fiber",40,O15="Fixed Wireless",20,O15="Copper",10)</f>
        <v>0</v>
      </c>
      <c r="W15" s="18">
        <f t="shared" si="5"/>
        <v>10</v>
      </c>
      <c r="X15" s="18">
        <f t="shared" si="5"/>
        <v>50</v>
      </c>
    </row>
    <row r="16" spans="1:24" ht="46.5" x14ac:dyDescent="0.35">
      <c r="A16" s="103">
        <v>11</v>
      </c>
      <c r="B16" s="19" t="s">
        <v>67</v>
      </c>
      <c r="C16" s="20" t="s">
        <v>86</v>
      </c>
      <c r="D16" s="20" t="s">
        <v>59</v>
      </c>
      <c r="E16" s="20" t="s">
        <v>68</v>
      </c>
      <c r="F16" s="20" t="s">
        <v>28</v>
      </c>
      <c r="G16" s="20">
        <v>150</v>
      </c>
      <c r="H16" s="21" t="s">
        <v>36</v>
      </c>
      <c r="I16" s="19" t="s">
        <v>69</v>
      </c>
      <c r="J16" s="125">
        <v>10</v>
      </c>
      <c r="K16" s="22">
        <v>50</v>
      </c>
      <c r="L16" s="23"/>
      <c r="M16" s="16"/>
      <c r="N16" s="37"/>
      <c r="O16" s="34"/>
      <c r="P16" s="35"/>
      <c r="Q16" s="90"/>
      <c r="R16" s="66" t="s">
        <v>79</v>
      </c>
      <c r="S16" s="64"/>
      <c r="T16" s="39">
        <f t="shared" si="3"/>
        <v>150</v>
      </c>
      <c r="U16" s="17">
        <f t="shared" si="4"/>
        <v>0</v>
      </c>
      <c r="V16" s="122" cm="1">
        <f t="array" ref="V16">_xlfn.IFS(ISBLANK(O16),0,O16="Fiber",40,O16="Fixed Wireless",20,O16="Copper",10)</f>
        <v>0</v>
      </c>
      <c r="W16" s="18">
        <f t="shared" si="5"/>
        <v>10</v>
      </c>
      <c r="X16" s="18">
        <f t="shared" si="5"/>
        <v>50</v>
      </c>
    </row>
    <row r="17" spans="1:24" ht="46.5" x14ac:dyDescent="0.35">
      <c r="A17" s="103">
        <v>12</v>
      </c>
      <c r="B17" s="24" t="s">
        <v>70</v>
      </c>
      <c r="C17" s="25" t="s">
        <v>87</v>
      </c>
      <c r="D17" s="25" t="s">
        <v>59</v>
      </c>
      <c r="E17" s="25" t="s">
        <v>71</v>
      </c>
      <c r="F17" s="25" t="s">
        <v>28</v>
      </c>
      <c r="G17" s="25">
        <v>200</v>
      </c>
      <c r="H17" s="26" t="s">
        <v>36</v>
      </c>
      <c r="I17" s="24" t="s">
        <v>30</v>
      </c>
      <c r="J17" s="129">
        <v>10</v>
      </c>
      <c r="K17" s="27">
        <v>50</v>
      </c>
      <c r="L17" s="28"/>
      <c r="M17" s="16"/>
      <c r="N17" s="55"/>
      <c r="O17" s="56"/>
      <c r="P17" s="57"/>
      <c r="Q17" s="42"/>
      <c r="R17" s="67" t="s">
        <v>79</v>
      </c>
      <c r="S17" s="45"/>
      <c r="T17" s="39">
        <f t="shared" si="3"/>
        <v>200</v>
      </c>
      <c r="U17" s="17">
        <f t="shared" si="4"/>
        <v>0</v>
      </c>
      <c r="V17" s="122" cm="1">
        <f t="array" ref="V17">_xlfn.IFS(ISBLANK(O17),0,O17="Fiber",40,O17="Fixed Wireless",20,O17="Copper",10)</f>
        <v>0</v>
      </c>
      <c r="W17" s="18">
        <f t="shared" si="5"/>
        <v>10</v>
      </c>
      <c r="X17" s="18">
        <f t="shared" si="5"/>
        <v>50</v>
      </c>
    </row>
    <row r="18" spans="1:24" ht="46.5" x14ac:dyDescent="0.35">
      <c r="A18" s="103">
        <v>13</v>
      </c>
      <c r="B18" s="19" t="s">
        <v>72</v>
      </c>
      <c r="C18" s="20" t="s">
        <v>88</v>
      </c>
      <c r="D18" s="20" t="s">
        <v>59</v>
      </c>
      <c r="E18" s="20" t="s">
        <v>73</v>
      </c>
      <c r="F18" s="20" t="s">
        <v>28</v>
      </c>
      <c r="G18" s="20">
        <v>150</v>
      </c>
      <c r="H18" s="21" t="s">
        <v>36</v>
      </c>
      <c r="I18" s="19" t="s">
        <v>30</v>
      </c>
      <c r="J18" s="125">
        <v>10</v>
      </c>
      <c r="K18" s="22">
        <v>50</v>
      </c>
      <c r="L18" s="23"/>
      <c r="M18" s="16"/>
      <c r="N18" s="37"/>
      <c r="O18" s="34"/>
      <c r="P18" s="35"/>
      <c r="Q18" s="90"/>
      <c r="R18" s="66" t="s">
        <v>79</v>
      </c>
      <c r="S18" s="36"/>
      <c r="T18" s="14">
        <f t="shared" si="3"/>
        <v>150</v>
      </c>
      <c r="U18" s="17">
        <f t="shared" si="4"/>
        <v>0</v>
      </c>
      <c r="V18" s="122" cm="1">
        <f t="array" ref="V18">_xlfn.IFS(ISBLANK(O18),0,O18="Fiber",40,O18="Fixed Wireless",20,O18="Copper",10)</f>
        <v>0</v>
      </c>
      <c r="W18" s="18">
        <f t="shared" si="5"/>
        <v>10</v>
      </c>
      <c r="X18" s="18">
        <f t="shared" si="5"/>
        <v>50</v>
      </c>
    </row>
    <row r="19" spans="1:24" ht="46.5" x14ac:dyDescent="0.35">
      <c r="A19" s="103">
        <v>14</v>
      </c>
      <c r="B19" s="24" t="s">
        <v>74</v>
      </c>
      <c r="C19" s="25" t="s">
        <v>89</v>
      </c>
      <c r="D19" s="25" t="s">
        <v>59</v>
      </c>
      <c r="E19" s="25" t="s">
        <v>75</v>
      </c>
      <c r="F19" s="25" t="s">
        <v>28</v>
      </c>
      <c r="G19" s="25">
        <v>150</v>
      </c>
      <c r="H19" s="26" t="s">
        <v>36</v>
      </c>
      <c r="I19" s="24" t="s">
        <v>30</v>
      </c>
      <c r="J19" s="129">
        <v>10</v>
      </c>
      <c r="K19" s="27">
        <v>50</v>
      </c>
      <c r="L19" s="28"/>
      <c r="M19" s="16"/>
      <c r="N19" s="55"/>
      <c r="O19" s="56"/>
      <c r="P19" s="57"/>
      <c r="Q19" s="42"/>
      <c r="R19" s="67" t="s">
        <v>79</v>
      </c>
      <c r="S19" s="45"/>
      <c r="T19" s="39">
        <f t="shared" si="3"/>
        <v>150</v>
      </c>
      <c r="U19" s="17">
        <f t="shared" si="4"/>
        <v>0</v>
      </c>
      <c r="V19" s="122" cm="1">
        <f t="array" ref="V19">_xlfn.IFS(ISBLANK(O19),0,O19="Fiber",40,O19="Fixed Wireless",20,O19="Copper",10)</f>
        <v>0</v>
      </c>
      <c r="W19" s="18">
        <f t="shared" si="5"/>
        <v>10</v>
      </c>
      <c r="X19" s="18">
        <f t="shared" si="5"/>
        <v>50</v>
      </c>
    </row>
    <row r="20" spans="1:24" ht="46.5" x14ac:dyDescent="0.35">
      <c r="A20" s="103">
        <v>15</v>
      </c>
      <c r="B20" s="19" t="s">
        <v>76</v>
      </c>
      <c r="C20" s="20" t="s">
        <v>77</v>
      </c>
      <c r="D20" s="20" t="s">
        <v>59</v>
      </c>
      <c r="E20" s="20" t="s">
        <v>78</v>
      </c>
      <c r="F20" s="20" t="s">
        <v>28</v>
      </c>
      <c r="G20" s="20">
        <v>150</v>
      </c>
      <c r="H20" s="21" t="s">
        <v>36</v>
      </c>
      <c r="I20" s="19" t="s">
        <v>30</v>
      </c>
      <c r="J20" s="125">
        <v>10</v>
      </c>
      <c r="K20" s="22">
        <v>50</v>
      </c>
      <c r="L20" s="23"/>
      <c r="M20" s="16"/>
      <c r="N20" s="37"/>
      <c r="O20" s="34"/>
      <c r="P20" s="35"/>
      <c r="Q20" s="90"/>
      <c r="R20" s="66" t="s">
        <v>79</v>
      </c>
      <c r="S20" s="44"/>
      <c r="T20" s="39">
        <f t="shared" si="3"/>
        <v>150</v>
      </c>
      <c r="U20" s="17">
        <f t="shared" si="4"/>
        <v>0</v>
      </c>
      <c r="V20" s="122" cm="1">
        <f t="array" ref="V20">_xlfn.IFS(ISBLANK(O20),0,O20="Fiber",40,O20="Fixed Wireless",20,O20="Copper",10)</f>
        <v>0</v>
      </c>
      <c r="W20" s="18">
        <f t="shared" si="5"/>
        <v>10</v>
      </c>
      <c r="X20" s="18">
        <f t="shared" si="5"/>
        <v>50</v>
      </c>
    </row>
    <row r="21" spans="1:24" ht="15.5" x14ac:dyDescent="0.35">
      <c r="A21" s="103">
        <v>16</v>
      </c>
      <c r="B21" s="50"/>
      <c r="C21" s="51"/>
      <c r="D21" s="51"/>
      <c r="E21" s="51"/>
      <c r="F21" s="51"/>
      <c r="G21" s="51"/>
      <c r="H21" s="52"/>
      <c r="I21" s="50"/>
      <c r="J21" s="126"/>
      <c r="K21" s="53"/>
      <c r="L21" s="54"/>
      <c r="M21" s="38"/>
      <c r="N21" s="55"/>
      <c r="O21" s="56"/>
      <c r="P21" s="57"/>
      <c r="Q21" s="42"/>
      <c r="R21" s="141"/>
      <c r="S21" s="45"/>
      <c r="T21" s="39">
        <f t="shared" si="3"/>
        <v>0</v>
      </c>
      <c r="U21" s="17">
        <f t="shared" si="4"/>
        <v>0</v>
      </c>
      <c r="V21" s="122" cm="1">
        <f t="array" ref="V21">_xlfn.IFS(ISBLANK(O21),0,O21="Fiber",40,O21="Fixed Wireless",20,O21="Copper",10)</f>
        <v>0</v>
      </c>
      <c r="W21" s="18">
        <f t="shared" si="5"/>
        <v>0</v>
      </c>
      <c r="X21" s="18">
        <f t="shared" si="5"/>
        <v>0</v>
      </c>
    </row>
    <row r="22" spans="1:24" ht="20.149999999999999" customHeight="1" x14ac:dyDescent="0.35">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49999999999999" customHeight="1" x14ac:dyDescent="0.35">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49999999999999" customHeight="1" x14ac:dyDescent="0.35">
      <c r="A24" s="103">
        <v>19</v>
      </c>
      <c r="B24" s="19"/>
      <c r="C24" s="20"/>
      <c r="D24" s="20"/>
      <c r="E24" s="20"/>
      <c r="F24" s="20"/>
      <c r="G24" s="20"/>
      <c r="H24" s="21"/>
      <c r="I24" s="19"/>
      <c r="J24" s="125"/>
      <c r="K24" s="22"/>
      <c r="L24" s="23"/>
      <c r="M24" s="16"/>
      <c r="N24" s="37"/>
      <c r="O24" s="34"/>
      <c r="P24" s="35"/>
      <c r="Q24" s="35"/>
      <c r="R24" s="136"/>
      <c r="S24" s="44"/>
      <c r="T24" s="39">
        <f t="shared" si="3"/>
        <v>0</v>
      </c>
      <c r="U24" s="17">
        <f t="shared" si="4"/>
        <v>0</v>
      </c>
      <c r="V24" s="122" cm="1">
        <f t="array" ref="V24">_xlfn.IFS(ISBLANK(O24),0,O24="Fiber",40,O24="Fixed Wireless",20,O24="Copper",10)</f>
        <v>0</v>
      </c>
      <c r="W24" s="18">
        <f t="shared" si="6"/>
        <v>0</v>
      </c>
      <c r="X24" s="18">
        <f t="shared" si="6"/>
        <v>0</v>
      </c>
    </row>
    <row r="25" spans="1:24" ht="20.149999999999999" customHeight="1" x14ac:dyDescent="0.35">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49999999999999" customHeight="1" x14ac:dyDescent="0.35">
      <c r="A26" s="103">
        <v>21</v>
      </c>
      <c r="B26" s="19"/>
      <c r="C26" s="20"/>
      <c r="D26" s="20"/>
      <c r="E26" s="20"/>
      <c r="F26" s="20"/>
      <c r="G26" s="20"/>
      <c r="H26" s="21"/>
      <c r="I26" s="19"/>
      <c r="J26" s="125"/>
      <c r="K26" s="22"/>
      <c r="L26" s="23"/>
      <c r="M26" s="16"/>
      <c r="N26" s="37"/>
      <c r="O26" s="34"/>
      <c r="P26" s="35"/>
      <c r="Q26" s="35"/>
      <c r="R26" s="136"/>
      <c r="S26" s="62"/>
      <c r="T26" s="39">
        <f t="shared" si="3"/>
        <v>0</v>
      </c>
      <c r="U26" s="17">
        <f t="shared" si="4"/>
        <v>0</v>
      </c>
      <c r="V26" s="122" cm="1">
        <f t="array" ref="V26">_xlfn.IFS(ISBLANK(O26),0,O26="Fiber",40,O26="Fixed Wireless",20,O26="Copper",10)</f>
        <v>0</v>
      </c>
      <c r="W26" s="18">
        <f t="shared" si="6"/>
        <v>0</v>
      </c>
      <c r="X26" s="18">
        <f t="shared" si="6"/>
        <v>0</v>
      </c>
    </row>
    <row r="27" spans="1:24" ht="20.149999999999999" customHeight="1" x14ac:dyDescent="0.35">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49999999999999" customHeight="1" x14ac:dyDescent="0.35">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49999999999999" customHeight="1" x14ac:dyDescent="0.35">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49999999999999" customHeight="1" x14ac:dyDescent="0.35">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49999999999999" customHeight="1" x14ac:dyDescent="0.35">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49999999999999" customHeight="1" x14ac:dyDescent="0.35">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49999999999999" customHeight="1" x14ac:dyDescent="0.35">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49999999999999" customHeight="1" x14ac:dyDescent="0.35">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49999999999999" customHeight="1" x14ac:dyDescent="0.35">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49999999999999" customHeight="1" x14ac:dyDescent="0.35">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49999999999999" customHeight="1" x14ac:dyDescent="0.35">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49999999999999" customHeight="1" x14ac:dyDescent="0.35">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49999999999999" customHeight="1" x14ac:dyDescent="0.35">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49999999999999" customHeight="1" x14ac:dyDescent="0.35">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49999999999999" customHeight="1" x14ac:dyDescent="0.35">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49999999999999" customHeight="1" x14ac:dyDescent="0.35">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49999999999999" customHeight="1" x14ac:dyDescent="0.35">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49999999999999" customHeight="1" x14ac:dyDescent="0.35">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49999999999999" customHeight="1" x14ac:dyDescent="0.35">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49999999999999" customHeight="1" x14ac:dyDescent="0.35">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49999999999999" customHeight="1" x14ac:dyDescent="0.35">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49999999999999" customHeight="1" x14ac:dyDescent="0.35">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49999999999999" customHeight="1" x14ac:dyDescent="0.35">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49999999999999" customHeight="1" x14ac:dyDescent="0.35">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49999999999999" customHeight="1" x14ac:dyDescent="0.35">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49999999999999" customHeight="1" x14ac:dyDescent="0.35">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49999999999999" customHeight="1" x14ac:dyDescent="0.35">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49999999999999" customHeight="1" x14ac:dyDescent="0.35">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49999999999999" customHeight="1" x14ac:dyDescent="0.35">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49999999999999" customHeight="1" x14ac:dyDescent="0.35">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49999999999999" customHeight="1" x14ac:dyDescent="0.35">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49999999999999" customHeight="1" x14ac:dyDescent="0.35">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49999999999999" customHeight="1" x14ac:dyDescent="0.35">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49999999999999" customHeight="1" x14ac:dyDescent="0.35">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5" x14ac:dyDescent="0.35">
      <c r="A61" s="103"/>
    </row>
    <row r="62" spans="1:24" ht="15.5" x14ac:dyDescent="0.35">
      <c r="A62" s="103"/>
    </row>
    <row r="63" spans="1:24" ht="15.5" x14ac:dyDescent="0.35">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C012364-02C6-4FEA-A92C-06AFDB5D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purl.org/dc/elements/1.1/"/>
    <ds:schemaRef ds:uri="http://purl.org/dc/terms/"/>
    <ds:schemaRef ds:uri="http://schemas.microsoft.com/sharepoint/v3"/>
    <ds:schemaRef ds:uri="http://purl.org/dc/dcmitype/"/>
    <ds:schemaRef ds:uri="http://schemas.microsoft.com/office/2006/documentManagement/types"/>
    <ds:schemaRef ds:uri="a76cd3a5-e798-46dc-bca1-b38ab7cbdfaf"/>
    <ds:schemaRef ds:uri="http://schemas.microsoft.com/office/2006/metadata/properties"/>
    <ds:schemaRef ds:uri="d6d2f446-f863-4c00-ba44-ebf19adce64d"/>
    <ds:schemaRef ds:uri="http://schemas.microsoft.com/office/infopath/2007/PartnerControls"/>
    <ds:schemaRef ds:uri="http://schemas.openxmlformats.org/package/2006/metadata/core-properties"/>
    <ds:schemaRef ds:uri="cf63e0e4-4eb7-4cbb-9267-0825e502aadb"/>
    <ds:schemaRef ds:uri="http://www.w3.org/XML/1998/namespace"/>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2024-11-14T17:38:33Z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