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\Documents\"/>
    </mc:Choice>
  </mc:AlternateContent>
  <xr:revisionPtr revIDLastSave="0" documentId="8_{8EDCABD2-89E6-4727-86FE-FC9434FBA76D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57" i="19" l="1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<sst xmlns="http://schemas.openxmlformats.org/spreadsheetml/2006/main" count="138" uniqueCount="87">
  <si>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</si>
  <si>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</si>
  <si>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</si>
  <si>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</si>
  <si>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</si>
  <si>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</si>
  <si>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</si>
  <si>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</si>
  <si>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</si>
  <si>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</si>
  <si>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</si>
  <si>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</si>
  <si>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</si>
  <si>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</si>
  <si>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</si>
  <si>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</si>
  <si>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</si>
  <si>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</si>
  <si>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</si>
  <si>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</si>
  <si>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</si>
  <si>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</si>
  <si>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</si>
  <si>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</si>
  <si>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</si>
  <si>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</si>
  <si>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</si>
  <si>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</si>
  <si>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</si>
  <si>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</si>
  <si>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</si>
  <si>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</si>
  <si>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</si>
  <si>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</si>
  <si>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</si>
  <si>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</si>
  <si>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</si>
  <si>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</si>
  <si>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</si>
  <si>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Fiber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</si>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</sst>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2" borderId="36" xfId="46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2" fillId="41" borderId="46" xfId="2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C4" zoomScale="70" zoomScaleNormal="70" workbookViewId="0">
      <selection activeCell="L14" sqref="L14"/>
    </sheetView>
  </sheetViews>
  <sheetFormatPr defaultRowHeight="15"/>
  <cols>
    <col min="1" max="1" width="4" style="107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140625" customWidth="1"/>
    <col min="7" max="7" width="9.7109375" customWidth="1"/>
    <col min="8" max="8" width="18.28515625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2.5703125" customWidth="1"/>
    <col min="17" max="17" width="11.5703125" bestFit="1" customWidth="1"/>
    <col min="18" max="18" width="11.85546875" customWidth="1"/>
    <col min="19" max="19" width="11.5703125" bestFit="1" customWidth="1"/>
    <col min="20" max="20" width="9.7109375" customWidth="1"/>
    <col min="22" max="22" width="16" style="125" customWidth="1"/>
    <col min="23" max="23" width="17.7109375" customWidth="1"/>
    <col min="24" max="24" width="14.7109375" customWidth="1"/>
  </cols>
  <sheetData>
    <row r="1" spans="1:24" ht="27.95" customHeight="1" thickBot="1">
      <c r="A1" s="10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0"/>
      <c r="W1" s="15"/>
      <c r="X1" s="15"/>
    </row>
    <row r="2" spans="1:24" ht="17.45" customHeight="1" thickBot="1">
      <c r="A2" s="105"/>
      <c r="B2" s="10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1"/>
      <c r="W2" s="15"/>
      <c r="X2" s="15"/>
    </row>
    <row r="3" spans="1:24" ht="80.45" customHeight="1" thickBot="1">
      <c r="A3" s="106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06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42" t="s">
        <v>23</v>
      </c>
      <c r="U4" s="142" t="s">
        <v>24</v>
      </c>
      <c r="V4" s="122" t="s">
        <v>25</v>
      </c>
      <c r="W4" s="142" t="s">
        <v>14</v>
      </c>
      <c r="X4" s="142" t="s">
        <v>15</v>
      </c>
    </row>
    <row r="5" spans="1:24" ht="69.75" customHeight="1" thickTop="1">
      <c r="A5" s="105"/>
      <c r="B5" s="108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09">
        <v>150</v>
      </c>
      <c r="H5" s="110" t="s">
        <v>31</v>
      </c>
      <c r="I5" s="108" t="s">
        <v>32</v>
      </c>
      <c r="J5" s="133">
        <v>10</v>
      </c>
      <c r="K5" s="134">
        <v>50</v>
      </c>
      <c r="L5" s="112" t="s">
        <v>33</v>
      </c>
      <c r="M5" s="113"/>
      <c r="N5" s="114"/>
      <c r="O5" s="115"/>
      <c r="P5" s="116"/>
      <c r="Q5" s="116"/>
      <c r="R5" s="117"/>
      <c r="S5" s="118"/>
      <c r="T5" s="135">
        <f>IF(ISBLANK(N5),G5,N5)</f>
        <v>150</v>
      </c>
      <c r="U5" s="119">
        <f>24*P5+Q5</f>
        <v>0</v>
      </c>
      <c r="V5" s="123" cm="1">
        <f t="array" ref="V5">_xlfn.IFS(ISBLANK(O5),0,O5="Fiber",40,O5="Fixed Wireless",20,O5="Copper",10)</f>
        <v>0</v>
      </c>
      <c r="W5" s="111">
        <f>J5</f>
        <v>10</v>
      </c>
      <c r="X5" s="111">
        <f>K5</f>
        <v>50</v>
      </c>
    </row>
    <row r="6" spans="1:24" ht="45.6" customHeight="1">
      <c r="A6" s="105">
        <v>1</v>
      </c>
      <c r="B6" s="92" t="s">
        <v>34</v>
      </c>
      <c r="C6" s="93" t="s">
        <v>35</v>
      </c>
      <c r="D6" s="93" t="s">
        <v>36</v>
      </c>
      <c r="E6" s="93" t="s">
        <v>37</v>
      </c>
      <c r="F6" s="93" t="s">
        <v>30</v>
      </c>
      <c r="G6" s="93">
        <v>150</v>
      </c>
      <c r="H6" s="94" t="s">
        <v>38</v>
      </c>
      <c r="I6" s="19" t="s">
        <v>32</v>
      </c>
      <c r="J6" s="127">
        <v>10</v>
      </c>
      <c r="K6" s="22">
        <v>50</v>
      </c>
      <c r="L6" s="23"/>
      <c r="M6" s="16"/>
      <c r="N6" s="37">
        <v>140</v>
      </c>
      <c r="O6" s="34" t="s">
        <v>39</v>
      </c>
      <c r="P6" s="35">
        <v>665</v>
      </c>
      <c r="Q6" s="91">
        <v>2500</v>
      </c>
      <c r="R6" s="138" t="s">
        <v>40</v>
      </c>
      <c r="S6" s="45">
        <v>1800</v>
      </c>
      <c r="T6" s="39">
        <f t="shared" ref="T6" si="0">IF(ISBLANK(N6),G6,N6)</f>
        <v>140</v>
      </c>
      <c r="U6" s="17">
        <f t="shared" ref="U6" si="1">24*P6+Q6</f>
        <v>18460</v>
      </c>
      <c r="V6" s="124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7.25">
      <c r="A7" s="105">
        <v>2</v>
      </c>
      <c r="B7" s="59" t="s">
        <v>41</v>
      </c>
      <c r="C7" s="98" t="s">
        <v>42</v>
      </c>
      <c r="D7" s="137" t="s">
        <v>43</v>
      </c>
      <c r="E7" s="98" t="s">
        <v>44</v>
      </c>
      <c r="F7" s="87" t="s">
        <v>30</v>
      </c>
      <c r="G7" s="87">
        <v>150</v>
      </c>
      <c r="H7" s="99" t="s">
        <v>38</v>
      </c>
      <c r="I7" s="51" t="s">
        <v>32</v>
      </c>
      <c r="J7" s="128">
        <v>10</v>
      </c>
      <c r="K7" s="54">
        <v>50</v>
      </c>
      <c r="L7" s="55"/>
      <c r="M7" s="16"/>
      <c r="N7" s="56">
        <v>140</v>
      </c>
      <c r="O7" s="57" t="s">
        <v>39</v>
      </c>
      <c r="P7" s="58">
        <v>640</v>
      </c>
      <c r="Q7" s="43">
        <v>2500</v>
      </c>
      <c r="R7" s="139" t="s">
        <v>40</v>
      </c>
      <c r="S7" s="46">
        <v>1800</v>
      </c>
      <c r="T7" s="39">
        <f t="shared" ref="T7:T9" si="4">IF(ISBLANK(N7),G7,N7)</f>
        <v>140</v>
      </c>
      <c r="U7" s="17">
        <f t="shared" ref="U7:U9" si="5">24*P7+Q7</f>
        <v>17860</v>
      </c>
      <c r="V7" s="124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47.25">
      <c r="A8" s="105">
        <v>3</v>
      </c>
      <c r="B8" s="92" t="s">
        <v>45</v>
      </c>
      <c r="C8" s="93" t="s">
        <v>46</v>
      </c>
      <c r="D8" s="93" t="s">
        <v>47</v>
      </c>
      <c r="E8" s="93" t="s">
        <v>48</v>
      </c>
      <c r="F8" s="93" t="s">
        <v>30</v>
      </c>
      <c r="G8" s="93">
        <v>150</v>
      </c>
      <c r="H8" s="94" t="s">
        <v>38</v>
      </c>
      <c r="I8" s="92" t="s">
        <v>32</v>
      </c>
      <c r="J8" s="126">
        <v>10</v>
      </c>
      <c r="K8" s="95">
        <v>50</v>
      </c>
      <c r="L8" s="96"/>
      <c r="M8" s="16"/>
      <c r="N8" s="97">
        <v>140</v>
      </c>
      <c r="O8" s="90" t="s">
        <v>39</v>
      </c>
      <c r="P8" s="90">
        <v>655</v>
      </c>
      <c r="Q8" s="91">
        <v>2500</v>
      </c>
      <c r="R8" s="138" t="s">
        <v>40</v>
      </c>
      <c r="S8" s="140">
        <v>1800</v>
      </c>
      <c r="T8" s="39">
        <f t="shared" si="4"/>
        <v>140</v>
      </c>
      <c r="U8" s="17">
        <f t="shared" si="5"/>
        <v>18220</v>
      </c>
      <c r="V8" s="124" cm="1">
        <f t="array" ref="V8">_xlfn.IFS(ISBLANK(O8),0,O8="Fiber",40,O8="Fixed Wireless",20,O8="Copper",10)</f>
        <v>40</v>
      </c>
      <c r="W8" s="18">
        <f t="shared" si="6"/>
        <v>10</v>
      </c>
      <c r="X8" s="18">
        <f t="shared" si="7"/>
        <v>50</v>
      </c>
    </row>
    <row r="9" spans="1:24" ht="47.25">
      <c r="A9" s="105">
        <v>4</v>
      </c>
      <c r="B9" s="59" t="s">
        <v>49</v>
      </c>
      <c r="C9" s="60" t="s">
        <v>50</v>
      </c>
      <c r="D9" s="52" t="s">
        <v>51</v>
      </c>
      <c r="E9" s="60" t="s">
        <v>52</v>
      </c>
      <c r="F9" s="60" t="s">
        <v>30</v>
      </c>
      <c r="G9" s="60">
        <v>150</v>
      </c>
      <c r="H9" s="61" t="s">
        <v>38</v>
      </c>
      <c r="I9" s="59" t="s">
        <v>32</v>
      </c>
      <c r="J9" s="129">
        <v>10</v>
      </c>
      <c r="K9" s="62">
        <v>50</v>
      </c>
      <c r="L9" s="55"/>
      <c r="M9" s="16"/>
      <c r="N9" s="56">
        <v>140</v>
      </c>
      <c r="O9" s="57" t="s">
        <v>39</v>
      </c>
      <c r="P9" s="58">
        <v>675</v>
      </c>
      <c r="Q9" s="43">
        <v>2500</v>
      </c>
      <c r="R9" s="139" t="s">
        <v>40</v>
      </c>
      <c r="S9" s="141">
        <v>1800</v>
      </c>
      <c r="T9" s="39">
        <f t="shared" si="4"/>
        <v>140</v>
      </c>
      <c r="U9" s="17">
        <f t="shared" si="5"/>
        <v>18700</v>
      </c>
      <c r="V9" s="124" cm="1">
        <f t="array" ref="V9">_xlfn.IFS(ISBLANK(O9),0,O9="Fiber",40,O9="Fixed Wireless",20,O9="Copper",10)</f>
        <v>40</v>
      </c>
      <c r="W9" s="18">
        <f t="shared" si="6"/>
        <v>10</v>
      </c>
      <c r="X9" s="18">
        <f t="shared" si="7"/>
        <v>50</v>
      </c>
    </row>
    <row r="10" spans="1:24" ht="47.25">
      <c r="A10" s="105">
        <v>5</v>
      </c>
      <c r="B10" s="85" t="s">
        <v>53</v>
      </c>
      <c r="C10" s="98" t="s">
        <v>54</v>
      </c>
      <c r="D10" s="98" t="s">
        <v>55</v>
      </c>
      <c r="E10" s="98" t="s">
        <v>56</v>
      </c>
      <c r="F10" s="87" t="s">
        <v>30</v>
      </c>
      <c r="G10" s="87">
        <v>150</v>
      </c>
      <c r="H10" s="99" t="s">
        <v>38</v>
      </c>
      <c r="I10" s="85" t="s">
        <v>32</v>
      </c>
      <c r="J10" s="130">
        <v>10</v>
      </c>
      <c r="K10" s="100">
        <v>50</v>
      </c>
      <c r="L10" s="86"/>
      <c r="M10" s="16"/>
      <c r="N10" s="41">
        <v>140</v>
      </c>
      <c r="O10" s="42" t="s">
        <v>39</v>
      </c>
      <c r="P10" s="43">
        <v>640</v>
      </c>
      <c r="Q10" s="43">
        <v>2500</v>
      </c>
      <c r="R10" s="139" t="s">
        <v>40</v>
      </c>
      <c r="S10" s="44">
        <v>1800</v>
      </c>
      <c r="T10" s="39">
        <f t="shared" ref="T10:T57" si="8">IF(ISBLANK(N10),G10,N10)</f>
        <v>140</v>
      </c>
      <c r="U10" s="17">
        <f t="shared" ref="U10:U57" si="9">24*P10+Q10</f>
        <v>17860</v>
      </c>
      <c r="V10" s="124" cm="1">
        <f t="array" ref="V10">_xlfn.IFS(ISBLANK(O10),0,O10="Fiber",40,O10="Fixed Wireless",20,O10="Copper",10)</f>
        <v>40</v>
      </c>
      <c r="W10" s="18">
        <f t="shared" ref="W10:W57" si="10">J10</f>
        <v>10</v>
      </c>
      <c r="X10" s="18">
        <f t="shared" ref="X10:X15" si="11">K10</f>
        <v>50</v>
      </c>
    </row>
    <row r="11" spans="1:24" ht="47.25">
      <c r="A11" s="105">
        <v>6</v>
      </c>
      <c r="B11" s="19" t="s">
        <v>57</v>
      </c>
      <c r="C11" s="30" t="s">
        <v>58</v>
      </c>
      <c r="D11" s="30" t="s">
        <v>59</v>
      </c>
      <c r="E11" s="30" t="s">
        <v>60</v>
      </c>
      <c r="F11" s="20" t="s">
        <v>30</v>
      </c>
      <c r="G11" s="20">
        <v>150</v>
      </c>
      <c r="H11" s="21" t="s">
        <v>38</v>
      </c>
      <c r="I11" s="19" t="s">
        <v>32</v>
      </c>
      <c r="J11" s="127">
        <v>10</v>
      </c>
      <c r="K11" s="22">
        <v>50</v>
      </c>
      <c r="L11" s="23"/>
      <c r="M11" s="16"/>
      <c r="N11" s="37">
        <v>140</v>
      </c>
      <c r="O11" s="34" t="s">
        <v>39</v>
      </c>
      <c r="P11" s="35">
        <v>675</v>
      </c>
      <c r="Q11" s="91">
        <v>2500</v>
      </c>
      <c r="R11" s="138" t="s">
        <v>40</v>
      </c>
      <c r="S11" s="45">
        <v>1800</v>
      </c>
      <c r="T11" s="39">
        <f t="shared" si="8"/>
        <v>140</v>
      </c>
      <c r="U11" s="17">
        <f t="shared" si="9"/>
        <v>18700</v>
      </c>
      <c r="V11" s="124" cm="1">
        <f t="array" ref="V11">_xlfn.IFS(ISBLANK(O11),0,O11="Fiber",40,O11="Fixed Wireless",20,O11="Copper",10)</f>
        <v>40</v>
      </c>
      <c r="W11" s="18">
        <f t="shared" si="10"/>
        <v>10</v>
      </c>
      <c r="X11" s="18">
        <f t="shared" si="11"/>
        <v>50</v>
      </c>
    </row>
    <row r="12" spans="1:24" ht="47.25">
      <c r="A12" s="105">
        <v>7</v>
      </c>
      <c r="B12" s="85" t="s">
        <v>61</v>
      </c>
      <c r="C12" s="98" t="s">
        <v>62</v>
      </c>
      <c r="D12" s="98" t="s">
        <v>63</v>
      </c>
      <c r="E12" s="98" t="s">
        <v>64</v>
      </c>
      <c r="F12" s="87" t="s">
        <v>30</v>
      </c>
      <c r="G12" s="87">
        <v>150</v>
      </c>
      <c r="H12" s="99" t="s">
        <v>38</v>
      </c>
      <c r="I12" s="85" t="s">
        <v>65</v>
      </c>
      <c r="J12" s="130">
        <v>10</v>
      </c>
      <c r="K12" s="100">
        <v>50</v>
      </c>
      <c r="L12" s="86"/>
      <c r="M12" s="16"/>
      <c r="N12" s="56">
        <v>140</v>
      </c>
      <c r="O12" s="57" t="s">
        <v>39</v>
      </c>
      <c r="P12" s="58">
        <v>640</v>
      </c>
      <c r="Q12" s="43">
        <v>2500</v>
      </c>
      <c r="R12" s="139" t="s">
        <v>40</v>
      </c>
      <c r="S12" s="46">
        <v>1800</v>
      </c>
      <c r="T12" s="39">
        <f t="shared" si="8"/>
        <v>140</v>
      </c>
      <c r="U12" s="17">
        <f t="shared" si="9"/>
        <v>17860</v>
      </c>
      <c r="V12" s="124" cm="1">
        <f t="array" ref="V12">_xlfn.IFS(ISBLANK(O12),0,O12="Fiber",40,O12="Fixed Wireless",20,O12="Copper",10)</f>
        <v>40</v>
      </c>
      <c r="W12" s="18">
        <f t="shared" si="10"/>
        <v>10</v>
      </c>
      <c r="X12" s="18">
        <f t="shared" si="11"/>
        <v>50</v>
      </c>
    </row>
    <row r="13" spans="1:24" ht="69" customHeight="1">
      <c r="A13" s="105">
        <v>8</v>
      </c>
      <c r="B13" s="19" t="s">
        <v>66</v>
      </c>
      <c r="C13" s="20" t="s">
        <v>67</v>
      </c>
      <c r="D13" s="20" t="s">
        <v>68</v>
      </c>
      <c r="E13" s="20" t="s">
        <v>69</v>
      </c>
      <c r="F13" s="20" t="s">
        <v>30</v>
      </c>
      <c r="G13" s="20">
        <v>250</v>
      </c>
      <c r="H13" s="21" t="s">
        <v>38</v>
      </c>
      <c r="I13" s="19" t="s">
        <v>32</v>
      </c>
      <c r="J13" s="127">
        <v>10</v>
      </c>
      <c r="K13" s="22">
        <v>50</v>
      </c>
      <c r="L13" s="23" t="s">
        <v>70</v>
      </c>
      <c r="M13" s="16"/>
      <c r="N13" s="37">
        <v>150</v>
      </c>
      <c r="O13" s="34" t="s">
        <v>39</v>
      </c>
      <c r="P13" s="35">
        <v>665</v>
      </c>
      <c r="Q13" s="91">
        <v>2500</v>
      </c>
      <c r="R13" s="138" t="s">
        <v>40</v>
      </c>
      <c r="S13" s="63">
        <v>1800</v>
      </c>
      <c r="T13" s="39">
        <f t="shared" si="8"/>
        <v>150</v>
      </c>
      <c r="U13" s="17">
        <f t="shared" si="9"/>
        <v>18460</v>
      </c>
      <c r="V13" s="124" cm="1">
        <f t="array" ref="V13">_xlfn.IFS(ISBLANK(O13),0,O13="Fiber",40,O13="Fixed Wireless",20,O13="Copper",10)</f>
        <v>40</v>
      </c>
      <c r="W13" s="18">
        <f t="shared" si="10"/>
        <v>10</v>
      </c>
      <c r="X13" s="18">
        <f t="shared" si="11"/>
        <v>50</v>
      </c>
    </row>
    <row r="14" spans="1:24" ht="120" customHeight="1">
      <c r="A14" s="105">
        <v>9</v>
      </c>
      <c r="B14" s="24" t="s">
        <v>71</v>
      </c>
      <c r="C14" s="25" t="s">
        <v>72</v>
      </c>
      <c r="D14" s="25" t="s">
        <v>73</v>
      </c>
      <c r="E14" s="25" t="s">
        <v>74</v>
      </c>
      <c r="F14" s="25" t="s">
        <v>30</v>
      </c>
      <c r="G14" s="25">
        <v>150</v>
      </c>
      <c r="H14" s="26" t="s">
        <v>75</v>
      </c>
      <c r="I14" s="24" t="s">
        <v>32</v>
      </c>
      <c r="J14" s="131">
        <v>10</v>
      </c>
      <c r="K14" s="27">
        <v>50</v>
      </c>
      <c r="L14" s="28" t="s">
        <v>76</v>
      </c>
      <c r="M14" s="16"/>
      <c r="N14" s="56">
        <v>140</v>
      </c>
      <c r="O14" s="57" t="s">
        <v>39</v>
      </c>
      <c r="P14" s="58">
        <v>525</v>
      </c>
      <c r="Q14" s="43">
        <v>2500</v>
      </c>
      <c r="R14" s="47">
        <v>900</v>
      </c>
      <c r="S14" s="64">
        <v>1800</v>
      </c>
      <c r="T14" s="39">
        <f t="shared" si="8"/>
        <v>140</v>
      </c>
      <c r="U14" s="17">
        <f t="shared" si="9"/>
        <v>15100</v>
      </c>
      <c r="V14" s="124" cm="1">
        <f t="array" ref="V14">_xlfn.IFS(ISBLANK(O14),0,O14="Fiber",40,O14="Fixed Wireless",20,O14="Copper",10)</f>
        <v>40</v>
      </c>
      <c r="W14" s="18">
        <f t="shared" si="10"/>
        <v>10</v>
      </c>
      <c r="X14" s="18">
        <f t="shared" si="11"/>
        <v>50</v>
      </c>
    </row>
    <row r="15" spans="1:24" ht="47.25">
      <c r="A15" s="105">
        <v>10</v>
      </c>
      <c r="B15" s="19" t="s">
        <v>77</v>
      </c>
      <c r="C15" s="20" t="s">
        <v>78</v>
      </c>
      <c r="D15" s="20" t="s">
        <v>59</v>
      </c>
      <c r="E15" s="20" t="s">
        <v>79</v>
      </c>
      <c r="F15" s="20" t="s">
        <v>30</v>
      </c>
      <c r="G15" s="20">
        <v>150</v>
      </c>
      <c r="H15" s="21" t="s">
        <v>38</v>
      </c>
      <c r="I15" s="19" t="s">
        <v>32</v>
      </c>
      <c r="J15" s="127">
        <v>10</v>
      </c>
      <c r="K15" s="22">
        <v>50</v>
      </c>
      <c r="L15" s="23"/>
      <c r="M15" s="16"/>
      <c r="N15" s="37">
        <v>140</v>
      </c>
      <c r="O15" s="34" t="s">
        <v>39</v>
      </c>
      <c r="P15" s="35">
        <v>2200</v>
      </c>
      <c r="Q15" s="91">
        <v>2500</v>
      </c>
      <c r="R15" s="138" t="s">
        <v>40</v>
      </c>
      <c r="S15" s="65">
        <v>1800</v>
      </c>
      <c r="T15" s="39">
        <f t="shared" si="8"/>
        <v>140</v>
      </c>
      <c r="U15" s="17">
        <f t="shared" si="9"/>
        <v>55300</v>
      </c>
      <c r="V15" s="124" cm="1">
        <f t="array" ref="V15">_xlfn.IFS(ISBLANK(O15),0,O15="Fiber",40,O15="Fixed Wireless",20,O15="Copper",10)</f>
        <v>40</v>
      </c>
      <c r="W15" s="18">
        <f t="shared" si="10"/>
        <v>10</v>
      </c>
      <c r="X15" s="18">
        <f t="shared" si="11"/>
        <v>50</v>
      </c>
    </row>
    <row r="16" spans="1:24" ht="110.25">
      <c r="A16" s="105">
        <v>11</v>
      </c>
      <c r="B16" s="24" t="s">
        <v>80</v>
      </c>
      <c r="C16" s="25" t="s">
        <v>81</v>
      </c>
      <c r="D16" s="25" t="s">
        <v>82</v>
      </c>
      <c r="E16" s="25" t="s">
        <v>83</v>
      </c>
      <c r="F16" s="25" t="s">
        <v>84</v>
      </c>
      <c r="G16" s="25">
        <v>90</v>
      </c>
      <c r="H16" s="26" t="s">
        <v>38</v>
      </c>
      <c r="I16" s="24" t="s">
        <v>32</v>
      </c>
      <c r="J16" s="131">
        <v>50</v>
      </c>
      <c r="K16" s="27">
        <v>50</v>
      </c>
      <c r="L16" s="28" t="s">
        <v>85</v>
      </c>
      <c r="M16" s="56"/>
      <c r="N16" s="143" t="s">
        <v>86</v>
      </c>
      <c r="O16" s="57"/>
      <c r="P16" s="58" t="s">
        <v>86</v>
      </c>
      <c r="Q16" s="43"/>
      <c r="R16" s="139" t="s">
        <v>40</v>
      </c>
      <c r="S16" s="46"/>
      <c r="T16" s="39">
        <f>IF(ISBLANK(M16),G16,M16)</f>
        <v>90</v>
      </c>
      <c r="U16" s="17" t="e">
        <f t="shared" si="9"/>
        <v>#VALUE!</v>
      </c>
      <c r="V16" s="124" cm="1">
        <f t="array" ref="V16">_xlfn.IFS(ISBLANK(O16),0,O16="Fiber",40,O16="Fixed Wireless",20,O16="Copper",10)</f>
        <v>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5">
        <v>12</v>
      </c>
      <c r="B17" s="19"/>
      <c r="C17" s="20"/>
      <c r="D17" s="20"/>
      <c r="E17" s="20"/>
      <c r="F17" s="20"/>
      <c r="G17" s="20"/>
      <c r="H17" s="21"/>
      <c r="I17" s="19"/>
      <c r="J17" s="127"/>
      <c r="K17" s="22"/>
      <c r="L17" s="23"/>
      <c r="M17" s="16"/>
      <c r="N17" s="37"/>
      <c r="O17" s="34"/>
      <c r="P17" s="35"/>
      <c r="Q17" s="91"/>
      <c r="R17" s="40"/>
      <c r="S17" s="45"/>
      <c r="T17" s="39">
        <f t="shared" si="8"/>
        <v>0</v>
      </c>
      <c r="U17" s="17">
        <f t="shared" si="9"/>
        <v>0</v>
      </c>
      <c r="V17" s="124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5">
        <v>13</v>
      </c>
      <c r="B18" s="51"/>
      <c r="C18" s="52"/>
      <c r="D18" s="52"/>
      <c r="E18" s="52"/>
      <c r="F18" s="52"/>
      <c r="G18" s="52"/>
      <c r="H18" s="53"/>
      <c r="I18" s="51"/>
      <c r="J18" s="128"/>
      <c r="K18" s="54"/>
      <c r="L18" s="55"/>
      <c r="M18" s="38"/>
      <c r="N18" s="56"/>
      <c r="O18" s="57"/>
      <c r="P18" s="58"/>
      <c r="Q18" s="43"/>
      <c r="R18" s="101"/>
      <c r="S18" s="46"/>
      <c r="T18" s="39">
        <f t="shared" si="8"/>
        <v>0</v>
      </c>
      <c r="U18" s="17">
        <f t="shared" si="9"/>
        <v>0</v>
      </c>
      <c r="V18" s="124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5">
        <v>14</v>
      </c>
      <c r="B19" s="19"/>
      <c r="C19" s="20"/>
      <c r="D19" s="20"/>
      <c r="E19" s="20"/>
      <c r="F19" s="20"/>
      <c r="G19" s="20"/>
      <c r="H19" s="21"/>
      <c r="I19" s="19"/>
      <c r="J19" s="127"/>
      <c r="K19" s="22"/>
      <c r="L19" s="23"/>
      <c r="M19" s="38"/>
      <c r="N19" s="37"/>
      <c r="O19" s="34"/>
      <c r="P19" s="35"/>
      <c r="Q19" s="91"/>
      <c r="R19" s="48"/>
      <c r="S19" s="45"/>
      <c r="T19" s="39">
        <f t="shared" si="8"/>
        <v>0</v>
      </c>
      <c r="U19" s="17">
        <f t="shared" si="9"/>
        <v>0</v>
      </c>
      <c r="V19" s="124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5">
        <v>15</v>
      </c>
      <c r="B20" s="59"/>
      <c r="C20" s="60"/>
      <c r="D20" s="52"/>
      <c r="E20" s="60"/>
      <c r="F20" s="60"/>
      <c r="G20" s="60"/>
      <c r="H20" s="61"/>
      <c r="I20" s="59"/>
      <c r="J20" s="129"/>
      <c r="K20" s="62"/>
      <c r="L20" s="55"/>
      <c r="M20" s="38"/>
      <c r="N20" s="56"/>
      <c r="O20" s="57"/>
      <c r="P20" s="58"/>
      <c r="Q20" s="43"/>
      <c r="R20" s="102"/>
      <c r="S20" s="46"/>
      <c r="T20" s="39">
        <f t="shared" si="8"/>
        <v>0</v>
      </c>
      <c r="U20" s="17">
        <f t="shared" si="9"/>
        <v>0</v>
      </c>
      <c r="V20" s="124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5">
        <v>16</v>
      </c>
      <c r="B21" s="19"/>
      <c r="C21" s="20"/>
      <c r="D21" s="20"/>
      <c r="E21" s="20"/>
      <c r="F21" s="20"/>
      <c r="G21" s="20"/>
      <c r="H21" s="21"/>
      <c r="I21" s="19"/>
      <c r="J21" s="127"/>
      <c r="K21" s="22"/>
      <c r="L21" s="23"/>
      <c r="M21" s="16"/>
      <c r="N21" s="37"/>
      <c r="O21" s="34"/>
      <c r="P21" s="35"/>
      <c r="Q21" s="35"/>
      <c r="R21" s="136"/>
      <c r="S21" s="45"/>
      <c r="T21" s="39">
        <f t="shared" si="8"/>
        <v>0</v>
      </c>
      <c r="U21" s="17">
        <f t="shared" si="9"/>
        <v>0</v>
      </c>
      <c r="V21" s="124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5">
        <v>17</v>
      </c>
      <c r="B22" s="51"/>
      <c r="C22" s="52"/>
      <c r="D22" s="52"/>
      <c r="E22" s="52"/>
      <c r="F22" s="52"/>
      <c r="G22" s="52"/>
      <c r="H22" s="53"/>
      <c r="I22" s="51"/>
      <c r="J22" s="128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4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5">
        <v>18</v>
      </c>
      <c r="B23" s="19"/>
      <c r="C23" s="20"/>
      <c r="D23" s="20"/>
      <c r="E23" s="20"/>
      <c r="F23" s="20"/>
      <c r="G23" s="20"/>
      <c r="H23" s="21"/>
      <c r="I23" s="19"/>
      <c r="J23" s="127"/>
      <c r="K23" s="22"/>
      <c r="L23" s="23"/>
      <c r="M23" s="16"/>
      <c r="N23" s="37"/>
      <c r="O23" s="34"/>
      <c r="P23" s="35"/>
      <c r="Q23" s="35"/>
      <c r="R23" s="136"/>
      <c r="S23" s="63"/>
      <c r="T23" s="39">
        <f t="shared" si="8"/>
        <v>0</v>
      </c>
      <c r="U23" s="17">
        <f t="shared" si="9"/>
        <v>0</v>
      </c>
      <c r="V23" s="124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5">
        <v>19</v>
      </c>
      <c r="B24" s="24"/>
      <c r="C24" s="25"/>
      <c r="D24" s="25"/>
      <c r="E24" s="25"/>
      <c r="F24" s="25"/>
      <c r="G24" s="25"/>
      <c r="H24" s="26"/>
      <c r="I24" s="24"/>
      <c r="J24" s="131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4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5">
        <v>20</v>
      </c>
      <c r="B25" s="19"/>
      <c r="C25" s="20"/>
      <c r="D25" s="20"/>
      <c r="E25" s="20"/>
      <c r="F25" s="20"/>
      <c r="G25" s="20"/>
      <c r="H25" s="21"/>
      <c r="I25" s="19"/>
      <c r="J25" s="127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4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5">
        <v>24</v>
      </c>
      <c r="B26" s="24"/>
      <c r="C26" s="71"/>
      <c r="D26" s="25"/>
      <c r="E26" s="25"/>
      <c r="F26" s="25"/>
      <c r="G26" s="25"/>
      <c r="H26" s="26"/>
      <c r="I26" s="24"/>
      <c r="J26" s="131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4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5">
        <v>25</v>
      </c>
      <c r="B27" s="19"/>
      <c r="C27" s="30"/>
      <c r="D27" s="20"/>
      <c r="E27" s="20"/>
      <c r="F27" s="20"/>
      <c r="G27" s="20"/>
      <c r="H27" s="21"/>
      <c r="I27" s="19"/>
      <c r="J27" s="127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4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5">
        <v>26</v>
      </c>
      <c r="B28" s="24"/>
      <c r="C28" s="25"/>
      <c r="D28" s="25"/>
      <c r="E28" s="25"/>
      <c r="F28" s="25"/>
      <c r="G28" s="25"/>
      <c r="H28" s="26"/>
      <c r="I28" s="24"/>
      <c r="J28" s="131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4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5">
        <v>27</v>
      </c>
      <c r="B29" s="19"/>
      <c r="C29" s="20"/>
      <c r="D29" s="20"/>
      <c r="E29" s="20"/>
      <c r="F29" s="20"/>
      <c r="G29" s="20"/>
      <c r="H29" s="21"/>
      <c r="I29" s="19"/>
      <c r="J29" s="127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4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5">
        <v>28</v>
      </c>
      <c r="B30" s="51"/>
      <c r="C30" s="52"/>
      <c r="D30" s="52"/>
      <c r="E30" s="52"/>
      <c r="F30" s="52"/>
      <c r="G30" s="52"/>
      <c r="H30" s="53"/>
      <c r="I30" s="51"/>
      <c r="J30" s="128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4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5">
        <v>29</v>
      </c>
      <c r="B31" s="19"/>
      <c r="C31" s="20"/>
      <c r="D31" s="20"/>
      <c r="E31" s="20"/>
      <c r="F31" s="20"/>
      <c r="G31" s="20"/>
      <c r="H31" s="21"/>
      <c r="I31" s="19"/>
      <c r="J31" s="127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4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5">
        <v>30</v>
      </c>
      <c r="B32" s="59"/>
      <c r="C32" s="60"/>
      <c r="D32" s="52"/>
      <c r="E32" s="60"/>
      <c r="F32" s="60"/>
      <c r="G32" s="60"/>
      <c r="H32" s="61"/>
      <c r="I32" s="59"/>
      <c r="J32" s="129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4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5">
        <v>31</v>
      </c>
      <c r="B33" s="19"/>
      <c r="C33" s="20"/>
      <c r="D33" s="20"/>
      <c r="E33" s="20"/>
      <c r="F33" s="20"/>
      <c r="G33" s="20"/>
      <c r="H33" s="21"/>
      <c r="I33" s="19"/>
      <c r="J33" s="127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4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5">
        <v>32</v>
      </c>
      <c r="B34" s="51"/>
      <c r="C34" s="52"/>
      <c r="D34" s="52"/>
      <c r="E34" s="52"/>
      <c r="F34" s="52"/>
      <c r="G34" s="52"/>
      <c r="H34" s="53"/>
      <c r="I34" s="51"/>
      <c r="J34" s="128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4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5">
        <v>33</v>
      </c>
      <c r="B35" s="19"/>
      <c r="C35" s="20"/>
      <c r="D35" s="20"/>
      <c r="E35" s="20"/>
      <c r="F35" s="20"/>
      <c r="G35" s="20"/>
      <c r="H35" s="21"/>
      <c r="I35" s="19"/>
      <c r="J35" s="127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4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5">
        <v>34</v>
      </c>
      <c r="B36" s="24"/>
      <c r="C36" s="25"/>
      <c r="D36" s="25"/>
      <c r="E36" s="25"/>
      <c r="F36" s="25"/>
      <c r="G36" s="25"/>
      <c r="H36" s="26"/>
      <c r="I36" s="24"/>
      <c r="J36" s="131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4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5">
        <v>35</v>
      </c>
      <c r="B37" s="19"/>
      <c r="C37" s="20"/>
      <c r="D37" s="20"/>
      <c r="E37" s="20"/>
      <c r="F37" s="20"/>
      <c r="G37" s="20"/>
      <c r="H37" s="21"/>
      <c r="I37" s="19"/>
      <c r="J37" s="127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4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5">
        <v>36</v>
      </c>
      <c r="B38" s="24"/>
      <c r="C38" s="25"/>
      <c r="D38" s="25"/>
      <c r="E38" s="25"/>
      <c r="F38" s="25"/>
      <c r="G38" s="25"/>
      <c r="H38" s="26"/>
      <c r="I38" s="24"/>
      <c r="J38" s="131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4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5">
        <v>37</v>
      </c>
      <c r="B39" s="19"/>
      <c r="C39" s="20"/>
      <c r="D39" s="20"/>
      <c r="E39" s="20"/>
      <c r="F39" s="20"/>
      <c r="G39" s="20"/>
      <c r="H39" s="21"/>
      <c r="I39" s="19"/>
      <c r="J39" s="127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4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5">
        <v>38</v>
      </c>
      <c r="B40" s="24"/>
      <c r="C40" s="25"/>
      <c r="D40" s="25"/>
      <c r="E40" s="25"/>
      <c r="F40" s="25"/>
      <c r="G40" s="25"/>
      <c r="H40" s="26"/>
      <c r="I40" s="24"/>
      <c r="J40" s="131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4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5">
        <v>39</v>
      </c>
      <c r="B41" s="19"/>
      <c r="C41" s="20"/>
      <c r="D41" s="20"/>
      <c r="E41" s="20"/>
      <c r="F41" s="20"/>
      <c r="G41" s="20"/>
      <c r="H41" s="21"/>
      <c r="I41" s="19"/>
      <c r="J41" s="127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4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5">
        <v>40</v>
      </c>
      <c r="B42" s="24"/>
      <c r="C42" s="25"/>
      <c r="D42" s="25"/>
      <c r="E42" s="25"/>
      <c r="F42" s="25"/>
      <c r="G42" s="25"/>
      <c r="H42" s="26"/>
      <c r="I42" s="24"/>
      <c r="J42" s="131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4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5">
        <v>41</v>
      </c>
      <c r="B43" s="19"/>
      <c r="C43" s="20"/>
      <c r="D43" s="20"/>
      <c r="E43" s="20"/>
      <c r="F43" s="20"/>
      <c r="G43" s="20"/>
      <c r="H43" s="21"/>
      <c r="I43" s="19"/>
      <c r="J43" s="127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4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5">
        <v>42</v>
      </c>
      <c r="B44" s="24"/>
      <c r="C44" s="25"/>
      <c r="D44" s="25"/>
      <c r="E44" s="25"/>
      <c r="F44" s="25"/>
      <c r="G44" s="25"/>
      <c r="H44" s="26"/>
      <c r="I44" s="24"/>
      <c r="J44" s="131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4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5">
        <v>43</v>
      </c>
      <c r="B45" s="29"/>
      <c r="C45" s="30"/>
      <c r="D45" s="30"/>
      <c r="E45" s="30"/>
      <c r="F45" s="30"/>
      <c r="G45" s="30"/>
      <c r="H45" s="31"/>
      <c r="I45" s="29"/>
      <c r="J45" s="132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4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5">
        <v>44</v>
      </c>
      <c r="B46" s="24"/>
      <c r="C46" s="25"/>
      <c r="D46" s="25"/>
      <c r="E46" s="25"/>
      <c r="F46" s="25"/>
      <c r="G46" s="25"/>
      <c r="H46" s="26"/>
      <c r="I46" s="24"/>
      <c r="J46" s="131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4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5">
        <v>45</v>
      </c>
      <c r="B47" s="19"/>
      <c r="C47" s="20"/>
      <c r="D47" s="20"/>
      <c r="E47" s="20"/>
      <c r="F47" s="20"/>
      <c r="G47" s="20"/>
      <c r="H47" s="21"/>
      <c r="I47" s="19"/>
      <c r="J47" s="127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4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5">
        <v>46</v>
      </c>
      <c r="B48" s="24"/>
      <c r="C48" s="25"/>
      <c r="D48" s="25"/>
      <c r="E48" s="25"/>
      <c r="F48" s="25"/>
      <c r="G48" s="25"/>
      <c r="H48" s="26"/>
      <c r="I48" s="24"/>
      <c r="J48" s="131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4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5">
        <v>47</v>
      </c>
      <c r="B49" s="19"/>
      <c r="C49" s="20"/>
      <c r="D49" s="20"/>
      <c r="E49" s="20"/>
      <c r="F49" s="20"/>
      <c r="G49" s="20"/>
      <c r="H49" s="21"/>
      <c r="I49" s="19"/>
      <c r="J49" s="127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4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5">
        <v>48</v>
      </c>
      <c r="B50" s="24"/>
      <c r="C50" s="25"/>
      <c r="D50" s="25"/>
      <c r="E50" s="25"/>
      <c r="F50" s="25"/>
      <c r="G50" s="25"/>
      <c r="H50" s="26"/>
      <c r="I50" s="24"/>
      <c r="J50" s="131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4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5">
        <v>49</v>
      </c>
      <c r="B51" s="19"/>
      <c r="C51" s="20"/>
      <c r="D51" s="20"/>
      <c r="E51" s="20"/>
      <c r="F51" s="20"/>
      <c r="G51" s="20"/>
      <c r="H51" s="21"/>
      <c r="I51" s="19"/>
      <c r="J51" s="127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4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5">
        <v>50</v>
      </c>
      <c r="B52" s="24"/>
      <c r="C52" s="25"/>
      <c r="D52" s="25"/>
      <c r="E52" s="25"/>
      <c r="F52" s="25"/>
      <c r="G52" s="25"/>
      <c r="H52" s="26"/>
      <c r="I52" s="24"/>
      <c r="J52" s="131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4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5">
        <v>51</v>
      </c>
      <c r="B53" s="19"/>
      <c r="C53" s="20"/>
      <c r="D53" s="20"/>
      <c r="E53" s="20"/>
      <c r="F53" s="20"/>
      <c r="G53" s="20"/>
      <c r="H53" s="21"/>
      <c r="I53" s="19"/>
      <c r="J53" s="127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4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5">
        <v>52</v>
      </c>
      <c r="B54" s="24"/>
      <c r="C54" s="25"/>
      <c r="D54" s="25"/>
      <c r="E54" s="25"/>
      <c r="F54" s="25"/>
      <c r="G54" s="25"/>
      <c r="H54" s="26"/>
      <c r="I54" s="24"/>
      <c r="J54" s="131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4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5">
        <v>53</v>
      </c>
      <c r="B55" s="19"/>
      <c r="C55" s="20"/>
      <c r="D55" s="20"/>
      <c r="E55" s="20"/>
      <c r="F55" s="20"/>
      <c r="G55" s="20"/>
      <c r="H55" s="21"/>
      <c r="I55" s="19"/>
      <c r="J55" s="127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4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5">
        <v>54</v>
      </c>
      <c r="B56" s="24"/>
      <c r="C56" s="25"/>
      <c r="D56" s="25"/>
      <c r="E56" s="25"/>
      <c r="F56" s="25"/>
      <c r="G56" s="25"/>
      <c r="H56" s="26"/>
      <c r="I56" s="24"/>
      <c r="J56" s="131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4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5">
        <v>55</v>
      </c>
      <c r="B57" s="19"/>
      <c r="C57" s="20"/>
      <c r="D57" s="20"/>
      <c r="E57" s="20"/>
      <c r="F57" s="20"/>
      <c r="G57" s="20"/>
      <c r="H57" s="21"/>
      <c r="I57" s="19"/>
      <c r="J57" s="127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4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75">
      <c r="A58" s="105"/>
    </row>
    <row r="59" spans="1:24" ht="15.75">
      <c r="A59" s="105"/>
    </row>
    <row r="60" spans="1:24" ht="15.75">
      <c r="A60" s="105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C9898858-2699-42E6-A571-1C1F0BE213EC}">
      <formula1>"YES, NO"</formula1>
    </dataValidation>
    <dataValidation type="list" allowBlank="1" showInputMessage="1" showErrorMessage="1" sqref="O6:O57" xr:uid="{63279600-93D3-4AAD-BDBE-36F5663DF8B1}">
      <formula1>"Fiber, Copper, Fixed Wireless"</formula1>
    </dataValidation>
    <dataValidation type="decimal" showInputMessage="1" showErrorMessage="1" sqref="Q6:Q57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A368E013-10C6-49CB-B68E-D8F9C33D4CD1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FC23EC68-59E4-4144-9538-860CFD9E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2024-12-18T19:41:08Z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