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wfbr-my.sharepoint.com/personal/jcc6098_nwestnetwork_com1/Documents/Desktop/25-RFQ-019/"/>
    </mc:Choice>
  </mc:AlternateContent>
  <xr:revisionPtr revIDLastSave="0" documentId="8_{76B94354-5A91-48E0-B1F6-EF0F1B39A8C6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9" l="1"/>
  <c r="W34" i="19"/>
  <c r="V34" i="19" a="1"/>
  <c r="V34" i="19" s="1"/>
  <c r="U34" i="19"/>
  <c r="T34" i="19"/>
  <c r="X32" i="19"/>
  <c r="W32" i="19"/>
  <c r="V32" i="19" a="1"/>
  <c r="V32" i="19" s="1"/>
  <c r="U32" i="19"/>
  <c r="T32" i="19"/>
  <c r="X30" i="19"/>
  <c r="W30" i="19"/>
  <c r="V30" i="19" a="1"/>
  <c r="V30" i="19" s="1"/>
  <c r="U30" i="19"/>
  <c r="T30" i="19"/>
  <c r="X28" i="19"/>
  <c r="W28" i="19"/>
  <c r="V28" i="19" a="1"/>
  <c r="V28" i="19" s="1"/>
  <c r="U28" i="19"/>
  <c r="T28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7" i="19" a="1"/>
  <c r="V27" i="19" s="1"/>
  <c r="V29" i="19" a="1"/>
  <c r="V29" i="19" s="1"/>
  <c r="V31" i="19" a="1"/>
  <c r="V31" i="19" s="1"/>
  <c r="V33" i="19" a="1"/>
  <c r="V33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72" i="19" a="1"/>
  <c r="V72" i="19" s="1"/>
  <c r="V5" i="19" a="1"/>
  <c r="V5" i="19" s="1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3" i="19"/>
  <c r="W31" i="19"/>
  <c r="W29" i="19"/>
  <c r="W27" i="19"/>
  <c r="W26" i="19"/>
  <c r="W25" i="19"/>
  <c r="W23" i="19"/>
  <c r="W21" i="19"/>
  <c r="W19" i="19"/>
  <c r="W17" i="19"/>
  <c r="W15" i="19"/>
  <c r="W13" i="19"/>
  <c r="W11" i="19"/>
  <c r="W5" i="19"/>
  <c r="U5" i="19"/>
  <c r="X72" i="19" l="1"/>
  <c r="U72" i="19"/>
  <c r="T72" i="19"/>
  <c r="X71" i="19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3" i="19"/>
  <c r="U33" i="19"/>
  <c r="T33" i="19"/>
  <c r="X31" i="19"/>
  <c r="U31" i="19"/>
  <c r="T31" i="19"/>
  <c r="X29" i="19"/>
  <c r="U29" i="19"/>
  <c r="T29" i="19"/>
  <c r="X27" i="19"/>
  <c r="U27" i="19"/>
  <c r="T27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<sst xmlns="http://schemas.openxmlformats.org/spreadsheetml/2006/main" count="300" uniqueCount="103">
  <si>
    <t>Evaluation Model for Solicitation Number 25-RFQ-019 Wireline Ethernet or Fixed Wireless Services - Amendment 2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</si>
  <si>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</si>
  <si>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</si>
  <si>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</si>
  <si>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</si>
  <si>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</si>
  <si>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</si>
  <si>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</si>
  <si>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</si>
  <si>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</si>
  <si>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</si>
  <si>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</si>
  <si>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</si>
  <si>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</si>
  <si>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</si>
  <si>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</si>
  <si>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</si>
  <si>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</si>
  <si>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</si>
  <si>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</si>
  <si>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</si>
  <si>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</si>
  <si>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</si>
  <si>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</si>
  <si>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</si>
  <si>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</si>
  <si>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</si>
  <si>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</si>
  <si>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</si>
  <si>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</si>
  <si>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</si>
  <si>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</si>
  <si>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</si>
  <si>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</si>
  <si>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</si>
  <si>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</si>
  <si>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</si>
  <si>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</si>
  <si>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</si>
  <si>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</si>
  <si>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</si>
  <si>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</si>
  <si>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</si>
  <si>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</si>
  <si>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</si>
  <si>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</si>
  <si>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</si>
  <si>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</si>
  <si>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</si>
  <si>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</si>
  <si>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</si>
  <si>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</si>
  <si>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>Fiber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</si>
  <si>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</si>
  <si>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</si>
  <si>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</si>
  <si>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</si>
  <si>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</si>
  <si>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</si>
  <si>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</si>
  <si>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</si>
  <si>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</si>
  <si>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</si>
  <si>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</si>
  <si>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</si>
  <si>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</si>
  <si>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</si>
  <si>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</si>
  <si>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</si>
  <si>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</si>
  <si>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</si>
  <si>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</si>
  <si>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Lynnwood Auto License, Inc.
4615 196Th SW Suite 150, 
Lynnwood, WA 98036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</si>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</sst>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5"/>
  <sheetViews>
    <sheetView tabSelected="1" topLeftCell="A11" zoomScale="60" zoomScaleNormal="60" workbookViewId="0">
      <selection activeCell="C15" sqref="C15"/>
    </sheetView>
  </sheetViews>
  <sheetFormatPr defaultRowHeight="15"/>
  <cols>
    <col min="1" max="1" width="4" style="110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1.85546875" customWidth="1"/>
    <col min="18" max="18" width="12.42578125" customWidth="1"/>
    <col min="19" max="19" width="14.28515625" customWidth="1"/>
    <col min="20" max="20" width="9.7109375" customWidth="1"/>
    <col min="21" max="21" width="10.5703125" customWidth="1"/>
    <col min="22" max="22" width="16" style="128" customWidth="1"/>
    <col min="23" max="23" width="17.7109375" customWidth="1"/>
    <col min="24" max="24" width="14.7109375" customWidth="1"/>
  </cols>
  <sheetData>
    <row r="1" spans="1:24" ht="27.95" customHeight="1" thickBot="1">
      <c r="A1" s="10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45" customHeight="1" thickBot="1">
      <c r="A2" s="108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2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6" customHeight="1" thickBot="1">
      <c r="A3" s="109"/>
      <c r="B3" s="7"/>
      <c r="C3" s="8"/>
      <c r="D3" s="8"/>
      <c r="E3" s="8"/>
      <c r="F3" s="8"/>
      <c r="G3" s="8"/>
      <c r="H3" s="8"/>
      <c r="I3" s="164" t="s">
        <v>3</v>
      </c>
      <c r="J3" s="165"/>
      <c r="K3" s="166"/>
      <c r="L3" s="9"/>
      <c r="M3" s="10"/>
      <c r="N3" s="12"/>
      <c r="O3" s="13"/>
      <c r="P3" s="13"/>
      <c r="Q3" s="13"/>
      <c r="R3" s="167" t="s">
        <v>4</v>
      </c>
      <c r="S3" s="168"/>
      <c r="T3" s="169" t="s">
        <v>5</v>
      </c>
      <c r="U3" s="169"/>
      <c r="V3" s="169"/>
      <c r="W3" s="169"/>
      <c r="X3" s="169"/>
    </row>
    <row r="4" spans="1:24" ht="79.5" customHeight="1" thickBot="1">
      <c r="A4" s="109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63" t="s">
        <v>23</v>
      </c>
      <c r="U4" s="163" t="s">
        <v>24</v>
      </c>
      <c r="V4" s="125" t="s">
        <v>25</v>
      </c>
      <c r="W4" s="163" t="s">
        <v>14</v>
      </c>
      <c r="X4" s="163" t="s">
        <v>15</v>
      </c>
    </row>
    <row r="5" spans="1:24" ht="69.75" customHeight="1" thickTop="1">
      <c r="A5" s="108"/>
      <c r="B5" s="111" t="s">
        <v>26</v>
      </c>
      <c r="C5" s="112" t="s">
        <v>27</v>
      </c>
      <c r="D5" s="112" t="s">
        <v>28</v>
      </c>
      <c r="E5" s="112" t="s">
        <v>29</v>
      </c>
      <c r="F5" s="112" t="s">
        <v>30</v>
      </c>
      <c r="G5" s="112">
        <v>150</v>
      </c>
      <c r="H5" s="113" t="s">
        <v>31</v>
      </c>
      <c r="I5" s="111" t="s">
        <v>32</v>
      </c>
      <c r="J5" s="136">
        <v>10</v>
      </c>
      <c r="K5" s="137">
        <v>50</v>
      </c>
      <c r="L5" s="115" t="s">
        <v>33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>
      <c r="A6" s="108">
        <v>1</v>
      </c>
      <c r="B6" s="144" t="s">
        <v>34</v>
      </c>
      <c r="C6" s="145" t="s">
        <v>35</v>
      </c>
      <c r="D6" s="145" t="s">
        <v>36</v>
      </c>
      <c r="E6" s="145" t="s">
        <v>37</v>
      </c>
      <c r="F6" s="145" t="s">
        <v>30</v>
      </c>
      <c r="G6" s="145">
        <v>175</v>
      </c>
      <c r="H6" s="146" t="s">
        <v>38</v>
      </c>
      <c r="I6" s="87" t="s">
        <v>32</v>
      </c>
      <c r="J6" s="133">
        <v>10</v>
      </c>
      <c r="K6" s="102">
        <v>50</v>
      </c>
      <c r="L6" s="88"/>
      <c r="M6" s="16"/>
      <c r="N6" s="148"/>
      <c r="O6" s="149"/>
      <c r="P6" s="150"/>
      <c r="Q6" s="151"/>
      <c r="R6" s="161" t="s">
        <v>39</v>
      </c>
      <c r="S6" s="152"/>
      <c r="T6" s="39">
        <f t="shared" ref="T6" si="0">IF(ISBLANK(N6),G6,N6)</f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>
      <c r="A7" s="108">
        <v>2</v>
      </c>
      <c r="B7" s="29" t="s">
        <v>40</v>
      </c>
      <c r="C7" s="30" t="s">
        <v>41</v>
      </c>
      <c r="D7" s="20" t="s">
        <v>36</v>
      </c>
      <c r="E7" s="30" t="s">
        <v>42</v>
      </c>
      <c r="F7" s="20" t="s">
        <v>30</v>
      </c>
      <c r="G7" s="20">
        <v>175</v>
      </c>
      <c r="H7" s="21" t="s">
        <v>31</v>
      </c>
      <c r="I7" s="19" t="s">
        <v>32</v>
      </c>
      <c r="J7" s="130">
        <v>10</v>
      </c>
      <c r="K7" s="22">
        <v>50</v>
      </c>
      <c r="L7" s="23"/>
      <c r="M7" s="16"/>
      <c r="N7" s="37"/>
      <c r="O7" s="34"/>
      <c r="P7" s="35"/>
      <c r="Q7" s="35"/>
      <c r="R7" s="147"/>
      <c r="S7" s="50"/>
      <c r="T7" s="39">
        <f t="shared" ref="T7:T9" si="4">IF(ISBLANK(N7),G7,N7)</f>
        <v>175</v>
      </c>
      <c r="U7" s="17">
        <f t="shared" ref="U7:U9" si="5">24*P7+Q7</f>
        <v>0</v>
      </c>
      <c r="V7" s="127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1.5">
      <c r="A8" s="108">
        <v>3</v>
      </c>
      <c r="B8" s="94" t="s">
        <v>40</v>
      </c>
      <c r="C8" s="95" t="s">
        <v>41</v>
      </c>
      <c r="D8" s="95" t="s">
        <v>36</v>
      </c>
      <c r="E8" s="95" t="s">
        <v>42</v>
      </c>
      <c r="F8" s="95" t="s">
        <v>30</v>
      </c>
      <c r="G8" s="95">
        <v>175</v>
      </c>
      <c r="H8" s="96" t="s">
        <v>38</v>
      </c>
      <c r="I8" s="94" t="s">
        <v>32</v>
      </c>
      <c r="J8" s="129">
        <v>10</v>
      </c>
      <c r="K8" s="97">
        <v>50</v>
      </c>
      <c r="L8" s="98"/>
      <c r="M8" s="16"/>
      <c r="N8" s="99"/>
      <c r="O8" s="92"/>
      <c r="P8" s="92"/>
      <c r="Q8" s="93"/>
      <c r="R8" s="160" t="s">
        <v>39</v>
      </c>
      <c r="S8" s="142"/>
      <c r="T8" s="39">
        <f t="shared" si="4"/>
        <v>175</v>
      </c>
      <c r="U8" s="17">
        <f t="shared" si="5"/>
        <v>0</v>
      </c>
      <c r="V8" s="127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7.25">
      <c r="A9" s="108">
        <v>4</v>
      </c>
      <c r="B9" s="60" t="s">
        <v>43</v>
      </c>
      <c r="C9" s="61" t="s">
        <v>44</v>
      </c>
      <c r="D9" s="53" t="s">
        <v>36</v>
      </c>
      <c r="E9" s="61" t="s">
        <v>45</v>
      </c>
      <c r="F9" s="61" t="s">
        <v>30</v>
      </c>
      <c r="G9" s="61">
        <v>175</v>
      </c>
      <c r="H9" s="62" t="s">
        <v>31</v>
      </c>
      <c r="I9" s="60" t="s">
        <v>32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>
      <c r="A10" s="108">
        <v>5</v>
      </c>
      <c r="B10" s="60" t="s">
        <v>43</v>
      </c>
      <c r="C10" s="61" t="s">
        <v>44</v>
      </c>
      <c r="D10" s="53" t="s">
        <v>36</v>
      </c>
      <c r="E10" s="61" t="s">
        <v>45</v>
      </c>
      <c r="F10" s="61" t="s">
        <v>30</v>
      </c>
      <c r="G10" s="61">
        <v>175</v>
      </c>
      <c r="H10" s="62" t="s">
        <v>38</v>
      </c>
      <c r="I10" s="60" t="s">
        <v>32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39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7.25">
      <c r="A11" s="108">
        <v>6</v>
      </c>
      <c r="B11" s="94" t="s">
        <v>46</v>
      </c>
      <c r="C11" s="95" t="s">
        <v>47</v>
      </c>
      <c r="D11" s="95" t="s">
        <v>36</v>
      </c>
      <c r="E11" s="95" t="s">
        <v>48</v>
      </c>
      <c r="F11" s="95" t="s">
        <v>30</v>
      </c>
      <c r="G11" s="95">
        <v>175</v>
      </c>
      <c r="H11" s="96" t="s">
        <v>31</v>
      </c>
      <c r="I11" s="94" t="s">
        <v>32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39"/>
      <c r="S11" s="142"/>
      <c r="T11" s="39">
        <f t="shared" ref="T11:T72" si="12">IF(ISBLANK(N11),G11,N11)</f>
        <v>175</v>
      </c>
      <c r="U11" s="17">
        <f t="shared" ref="U11:U72" si="13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2" si="14">J11</f>
        <v>10</v>
      </c>
      <c r="X11" s="18">
        <f t="shared" ref="X11:X23" si="15">K11</f>
        <v>50</v>
      </c>
    </row>
    <row r="12" spans="1:24" ht="47.25">
      <c r="A12" s="108">
        <v>7</v>
      </c>
      <c r="B12" s="94" t="s">
        <v>46</v>
      </c>
      <c r="C12" s="95" t="s">
        <v>47</v>
      </c>
      <c r="D12" s="95" t="s">
        <v>36</v>
      </c>
      <c r="E12" s="95" t="s">
        <v>48</v>
      </c>
      <c r="F12" s="95" t="s">
        <v>30</v>
      </c>
      <c r="G12" s="95">
        <v>175</v>
      </c>
      <c r="H12" s="96" t="s">
        <v>38</v>
      </c>
      <c r="I12" s="94" t="s">
        <v>32</v>
      </c>
      <c r="J12" s="129">
        <v>10</v>
      </c>
      <c r="K12" s="97">
        <v>50</v>
      </c>
      <c r="L12" s="98"/>
      <c r="M12" s="16"/>
      <c r="N12" s="99"/>
      <c r="O12" s="92"/>
      <c r="P12" s="92"/>
      <c r="Q12" s="93"/>
      <c r="R12" s="160" t="s">
        <v>39</v>
      </c>
      <c r="S12" s="142"/>
      <c r="T12" s="39">
        <f t="shared" ref="T12" si="16">IF(ISBLANK(N12),G12,N12)</f>
        <v>175</v>
      </c>
      <c r="U12" s="17">
        <f t="shared" ref="U12" si="17">24*P12+Q12</f>
        <v>0</v>
      </c>
      <c r="V12" s="127" cm="1">
        <f t="array" ref="V12">_xlfn.IFS(ISBLANK(O12),0,O12="Fiber",40,O12="Fixed Wireless",20,O12="Copper",10)</f>
        <v>0</v>
      </c>
      <c r="W12" s="18">
        <f t="shared" ref="W12" si="18">J12</f>
        <v>10</v>
      </c>
      <c r="X12" s="18">
        <f t="shared" ref="X12" si="19">K12</f>
        <v>50</v>
      </c>
    </row>
    <row r="13" spans="1:24" ht="47.25">
      <c r="A13" s="108">
        <v>8</v>
      </c>
      <c r="B13" s="87" t="s">
        <v>49</v>
      </c>
      <c r="C13" s="100" t="s">
        <v>50</v>
      </c>
      <c r="D13" s="100" t="s">
        <v>36</v>
      </c>
      <c r="E13" s="100" t="s">
        <v>51</v>
      </c>
      <c r="F13" s="89" t="s">
        <v>30</v>
      </c>
      <c r="G13" s="89">
        <v>175</v>
      </c>
      <c r="H13" s="101" t="s">
        <v>31</v>
      </c>
      <c r="I13" s="87" t="s">
        <v>32</v>
      </c>
      <c r="J13" s="133">
        <v>10</v>
      </c>
      <c r="K13" s="102">
        <v>50</v>
      </c>
      <c r="L13" s="88"/>
      <c r="M13" s="16"/>
      <c r="N13" s="42">
        <v>90</v>
      </c>
      <c r="O13" s="43" t="s">
        <v>52</v>
      </c>
      <c r="P13" s="44">
        <v>295</v>
      </c>
      <c r="Q13" s="44">
        <v>0</v>
      </c>
      <c r="R13" s="70">
        <v>495</v>
      </c>
      <c r="S13" s="45">
        <v>795</v>
      </c>
      <c r="T13" s="39">
        <f t="shared" si="12"/>
        <v>90</v>
      </c>
      <c r="U13" s="17">
        <f t="shared" si="13"/>
        <v>7080</v>
      </c>
      <c r="V13" s="127" cm="1">
        <f t="array" ref="V13">_xlfn.IFS(ISBLANK(O13),0,O13="Fiber",40,O13="Fixed Wireless",20,O13="Copper",10)</f>
        <v>40</v>
      </c>
      <c r="W13" s="18">
        <f t="shared" si="14"/>
        <v>10</v>
      </c>
      <c r="X13" s="18">
        <f t="shared" si="15"/>
        <v>50</v>
      </c>
    </row>
    <row r="14" spans="1:24" ht="47.25">
      <c r="A14" s="108">
        <v>9</v>
      </c>
      <c r="B14" s="87" t="s">
        <v>49</v>
      </c>
      <c r="C14" s="100" t="s">
        <v>50</v>
      </c>
      <c r="D14" s="100" t="s">
        <v>36</v>
      </c>
      <c r="E14" s="100" t="s">
        <v>51</v>
      </c>
      <c r="F14" s="89" t="s">
        <v>30</v>
      </c>
      <c r="G14" s="89">
        <v>175</v>
      </c>
      <c r="H14" s="101" t="s">
        <v>38</v>
      </c>
      <c r="I14" s="87" t="s">
        <v>32</v>
      </c>
      <c r="J14" s="133">
        <v>10</v>
      </c>
      <c r="K14" s="102">
        <v>50</v>
      </c>
      <c r="L14" s="88"/>
      <c r="M14" s="16"/>
      <c r="N14" s="42">
        <v>90</v>
      </c>
      <c r="O14" s="43" t="s">
        <v>52</v>
      </c>
      <c r="P14" s="44">
        <v>495</v>
      </c>
      <c r="Q14" s="44">
        <v>0</v>
      </c>
      <c r="R14" s="159" t="s">
        <v>39</v>
      </c>
      <c r="S14" s="45">
        <v>795</v>
      </c>
      <c r="T14" s="39">
        <f t="shared" ref="T14" si="20">IF(ISBLANK(N14),G14,N14)</f>
        <v>90</v>
      </c>
      <c r="U14" s="17">
        <f t="shared" ref="U14" si="21">24*P14+Q14</f>
        <v>11880</v>
      </c>
      <c r="V14" s="127" cm="1">
        <f t="array" ref="V14">_xlfn.IFS(ISBLANK(O14),0,O14="Fiber",40,O14="Fixed Wireless",20,O14="Copper",10)</f>
        <v>40</v>
      </c>
      <c r="W14" s="18">
        <f t="shared" ref="W14" si="22">J14</f>
        <v>10</v>
      </c>
      <c r="X14" s="18">
        <f t="shared" ref="X14" si="23">K14</f>
        <v>50</v>
      </c>
    </row>
    <row r="15" spans="1:24" ht="47.25">
      <c r="A15" s="108">
        <v>10</v>
      </c>
      <c r="B15" s="19" t="s">
        <v>53</v>
      </c>
      <c r="C15" s="30" t="s">
        <v>54</v>
      </c>
      <c r="D15" s="30" t="s">
        <v>36</v>
      </c>
      <c r="E15" s="30" t="s">
        <v>55</v>
      </c>
      <c r="F15" s="20" t="s">
        <v>30</v>
      </c>
      <c r="G15" s="20">
        <v>175</v>
      </c>
      <c r="H15" s="21" t="s">
        <v>31</v>
      </c>
      <c r="I15" s="19" t="s">
        <v>32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39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7.25">
      <c r="A16" s="108">
        <v>11</v>
      </c>
      <c r="B16" s="19" t="s">
        <v>53</v>
      </c>
      <c r="C16" s="30" t="s">
        <v>54</v>
      </c>
      <c r="D16" s="30" t="s">
        <v>36</v>
      </c>
      <c r="E16" s="30" t="s">
        <v>55</v>
      </c>
      <c r="F16" s="20" t="s">
        <v>30</v>
      </c>
      <c r="G16" s="20">
        <v>175</v>
      </c>
      <c r="H16" s="21" t="s">
        <v>38</v>
      </c>
      <c r="I16" s="19" t="s">
        <v>32</v>
      </c>
      <c r="J16" s="130">
        <v>10</v>
      </c>
      <c r="K16" s="22">
        <v>50</v>
      </c>
      <c r="L16" s="23"/>
      <c r="M16" s="16"/>
      <c r="N16" s="37"/>
      <c r="O16" s="34"/>
      <c r="P16" s="35"/>
      <c r="Q16" s="93"/>
      <c r="R16" s="160" t="s">
        <v>39</v>
      </c>
      <c r="S16" s="46"/>
      <c r="T16" s="39">
        <f t="shared" ref="T16" si="24">IF(ISBLANK(N16),G16,N16)</f>
        <v>175</v>
      </c>
      <c r="U16" s="17">
        <f t="shared" ref="U16" si="25">24*P16+Q16</f>
        <v>0</v>
      </c>
      <c r="V16" s="127" cm="1">
        <f t="array" ref="V16">_xlfn.IFS(ISBLANK(O16),0,O16="Fiber",40,O16="Fixed Wireless",20,O16="Copper",10)</f>
        <v>0</v>
      </c>
      <c r="W16" s="18">
        <f t="shared" ref="W16" si="26">J16</f>
        <v>10</v>
      </c>
      <c r="X16" s="18">
        <f t="shared" ref="X16" si="27">K16</f>
        <v>50</v>
      </c>
    </row>
    <row r="17" spans="1:24" ht="47.25">
      <c r="A17" s="108">
        <v>12</v>
      </c>
      <c r="B17" s="87" t="s">
        <v>56</v>
      </c>
      <c r="C17" s="100" t="s">
        <v>57</v>
      </c>
      <c r="D17" s="100" t="s">
        <v>36</v>
      </c>
      <c r="E17" s="100" t="s">
        <v>58</v>
      </c>
      <c r="F17" s="89" t="s">
        <v>30</v>
      </c>
      <c r="G17" s="89">
        <v>175</v>
      </c>
      <c r="H17" s="101" t="s">
        <v>31</v>
      </c>
      <c r="I17" s="87" t="s">
        <v>32</v>
      </c>
      <c r="J17" s="133">
        <v>10</v>
      </c>
      <c r="K17" s="102">
        <v>50</v>
      </c>
      <c r="L17" s="88"/>
      <c r="M17" s="16"/>
      <c r="N17" s="57">
        <v>120</v>
      </c>
      <c r="O17" s="58" t="s">
        <v>52</v>
      </c>
      <c r="P17" s="59">
        <v>295</v>
      </c>
      <c r="Q17" s="44">
        <v>0</v>
      </c>
      <c r="R17" s="70">
        <v>495</v>
      </c>
      <c r="S17" s="47">
        <v>795</v>
      </c>
      <c r="T17" s="39">
        <f t="shared" si="12"/>
        <v>120</v>
      </c>
      <c r="U17" s="17">
        <f t="shared" si="13"/>
        <v>7080</v>
      </c>
      <c r="V17" s="127" cm="1">
        <f t="array" ref="V17">_xlfn.IFS(ISBLANK(O17),0,O17="Fiber",40,O17="Fixed Wireless",20,O17="Copper",10)</f>
        <v>40</v>
      </c>
      <c r="W17" s="18">
        <f t="shared" si="14"/>
        <v>10</v>
      </c>
      <c r="X17" s="18">
        <f t="shared" si="15"/>
        <v>50</v>
      </c>
    </row>
    <row r="18" spans="1:24" ht="47.25">
      <c r="A18" s="108">
        <v>13</v>
      </c>
      <c r="B18" s="87" t="s">
        <v>56</v>
      </c>
      <c r="C18" s="100" t="s">
        <v>57</v>
      </c>
      <c r="D18" s="100" t="s">
        <v>36</v>
      </c>
      <c r="E18" s="100" t="s">
        <v>58</v>
      </c>
      <c r="F18" s="89" t="s">
        <v>30</v>
      </c>
      <c r="G18" s="89">
        <v>175</v>
      </c>
      <c r="H18" s="101" t="s">
        <v>38</v>
      </c>
      <c r="I18" s="87" t="s">
        <v>32</v>
      </c>
      <c r="J18" s="133">
        <v>10</v>
      </c>
      <c r="K18" s="102">
        <v>50</v>
      </c>
      <c r="L18" s="88"/>
      <c r="M18" s="16"/>
      <c r="N18" s="57">
        <v>120</v>
      </c>
      <c r="O18" s="58" t="s">
        <v>52</v>
      </c>
      <c r="P18" s="59">
        <v>495</v>
      </c>
      <c r="Q18" s="44">
        <v>0</v>
      </c>
      <c r="R18" s="159" t="s">
        <v>39</v>
      </c>
      <c r="S18" s="47">
        <v>795</v>
      </c>
      <c r="T18" s="39">
        <f t="shared" ref="T18" si="28">IF(ISBLANK(N18),G18,N18)</f>
        <v>120</v>
      </c>
      <c r="U18" s="17">
        <f t="shared" ref="U18" si="29">24*P18+Q18</f>
        <v>11880</v>
      </c>
      <c r="V18" s="127" cm="1">
        <f t="array" ref="V18">_xlfn.IFS(ISBLANK(O18),0,O18="Fiber",40,O18="Fixed Wireless",20,O18="Copper",10)</f>
        <v>40</v>
      </c>
      <c r="W18" s="18">
        <f t="shared" ref="W18" si="30">J18</f>
        <v>10</v>
      </c>
      <c r="X18" s="18">
        <f t="shared" ref="X18" si="31">K18</f>
        <v>50</v>
      </c>
    </row>
    <row r="19" spans="1:24" ht="47.25">
      <c r="A19" s="108">
        <v>14</v>
      </c>
      <c r="B19" s="19" t="s">
        <v>59</v>
      </c>
      <c r="C19" s="20" t="s">
        <v>60</v>
      </c>
      <c r="D19" s="20" t="s">
        <v>36</v>
      </c>
      <c r="E19" s="20" t="s">
        <v>61</v>
      </c>
      <c r="F19" s="20" t="s">
        <v>30</v>
      </c>
      <c r="G19" s="20">
        <v>175</v>
      </c>
      <c r="H19" s="21" t="s">
        <v>31</v>
      </c>
      <c r="I19" s="19" t="s">
        <v>32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12"/>
        <v>175</v>
      </c>
      <c r="U19" s="17">
        <f t="shared" si="13"/>
        <v>0</v>
      </c>
      <c r="V19" s="127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7.25">
      <c r="A20" s="108">
        <v>15</v>
      </c>
      <c r="B20" s="19" t="s">
        <v>59</v>
      </c>
      <c r="C20" s="20" t="s">
        <v>60</v>
      </c>
      <c r="D20" s="20" t="s">
        <v>36</v>
      </c>
      <c r="E20" s="20" t="s">
        <v>61</v>
      </c>
      <c r="F20" s="20" t="s">
        <v>30</v>
      </c>
      <c r="G20" s="20">
        <v>175</v>
      </c>
      <c r="H20" s="21" t="s">
        <v>38</v>
      </c>
      <c r="I20" s="19" t="s">
        <v>32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8" t="s">
        <v>39</v>
      </c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7.25">
      <c r="A21" s="108">
        <v>16</v>
      </c>
      <c r="B21" s="143" t="s">
        <v>62</v>
      </c>
      <c r="C21" s="25" t="s">
        <v>63</v>
      </c>
      <c r="D21" s="25" t="s">
        <v>36</v>
      </c>
      <c r="E21" s="25" t="s">
        <v>64</v>
      </c>
      <c r="F21" s="25" t="s">
        <v>30</v>
      </c>
      <c r="G21" s="25">
        <v>175</v>
      </c>
      <c r="H21" s="26" t="s">
        <v>31</v>
      </c>
      <c r="I21" s="24" t="s">
        <v>65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7.25">
      <c r="A22" s="108">
        <v>17</v>
      </c>
      <c r="B22" s="143" t="s">
        <v>62</v>
      </c>
      <c r="C22" s="25" t="s">
        <v>63</v>
      </c>
      <c r="D22" s="25" t="s">
        <v>36</v>
      </c>
      <c r="E22" s="25" t="s">
        <v>64</v>
      </c>
      <c r="F22" s="25" t="s">
        <v>30</v>
      </c>
      <c r="G22" s="25">
        <v>175</v>
      </c>
      <c r="H22" s="26" t="s">
        <v>38</v>
      </c>
      <c r="I22" s="24" t="s">
        <v>65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7" t="s">
        <v>39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7.25">
      <c r="A23" s="108">
        <v>18</v>
      </c>
      <c r="B23" s="19" t="s">
        <v>66</v>
      </c>
      <c r="C23" s="20" t="s">
        <v>67</v>
      </c>
      <c r="D23" s="20" t="s">
        <v>36</v>
      </c>
      <c r="E23" s="20" t="s">
        <v>68</v>
      </c>
      <c r="F23" s="20" t="s">
        <v>30</v>
      </c>
      <c r="G23" s="20">
        <v>175</v>
      </c>
      <c r="H23" s="21" t="s">
        <v>31</v>
      </c>
      <c r="I23" s="19" t="s">
        <v>32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7.25">
      <c r="A24" s="108">
        <v>19</v>
      </c>
      <c r="B24" s="19" t="s">
        <v>66</v>
      </c>
      <c r="C24" s="20" t="s">
        <v>67</v>
      </c>
      <c r="D24" s="20" t="s">
        <v>36</v>
      </c>
      <c r="E24" s="20" t="s">
        <v>68</v>
      </c>
      <c r="F24" s="20" t="s">
        <v>30</v>
      </c>
      <c r="G24" s="20">
        <v>175</v>
      </c>
      <c r="H24" s="21" t="s">
        <v>38</v>
      </c>
      <c r="I24" s="19" t="s">
        <v>32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6" t="s">
        <v>39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7.25">
      <c r="A25" s="108">
        <v>20</v>
      </c>
      <c r="B25" s="24" t="s">
        <v>69</v>
      </c>
      <c r="C25" s="25" t="s">
        <v>70</v>
      </c>
      <c r="D25" s="25" t="s">
        <v>36</v>
      </c>
      <c r="E25" s="25" t="s">
        <v>71</v>
      </c>
      <c r="F25" s="25" t="s">
        <v>30</v>
      </c>
      <c r="G25" s="25">
        <v>175</v>
      </c>
      <c r="H25" s="26" t="s">
        <v>38</v>
      </c>
      <c r="I25" s="24" t="s">
        <v>32</v>
      </c>
      <c r="J25" s="134">
        <v>10</v>
      </c>
      <c r="K25" s="27">
        <v>50</v>
      </c>
      <c r="L25" s="28"/>
      <c r="M25" s="16"/>
      <c r="N25" s="57">
        <v>60</v>
      </c>
      <c r="O25" s="58" t="s">
        <v>52</v>
      </c>
      <c r="P25" s="59">
        <v>495</v>
      </c>
      <c r="Q25" s="44">
        <v>0</v>
      </c>
      <c r="R25" s="69" t="s">
        <v>39</v>
      </c>
      <c r="S25" s="47">
        <v>795</v>
      </c>
      <c r="T25" s="39">
        <f t="shared" si="12"/>
        <v>60</v>
      </c>
      <c r="U25" s="17">
        <f t="shared" si="13"/>
        <v>11880</v>
      </c>
      <c r="V25" s="127" cm="1">
        <f t="array" ref="V25">_xlfn.IFS(ISBLANK(O25),0,O25="Fiber",40,O25="Fixed Wireless",20,O25="Copper",10)</f>
        <v>40</v>
      </c>
      <c r="W25" s="18">
        <f t="shared" si="14"/>
        <v>10</v>
      </c>
      <c r="X25" s="18">
        <f t="shared" ref="X25:X44" si="44">K25</f>
        <v>50</v>
      </c>
    </row>
    <row r="26" spans="1:24" ht="47.25">
      <c r="A26" s="108">
        <v>21</v>
      </c>
      <c r="B26" s="19" t="s">
        <v>69</v>
      </c>
      <c r="C26" s="20" t="s">
        <v>72</v>
      </c>
      <c r="D26" s="20" t="s">
        <v>36</v>
      </c>
      <c r="E26" s="20" t="s">
        <v>71</v>
      </c>
      <c r="F26" s="20" t="s">
        <v>30</v>
      </c>
      <c r="G26" s="20">
        <v>175</v>
      </c>
      <c r="H26" s="21" t="s">
        <v>38</v>
      </c>
      <c r="I26" s="19" t="s">
        <v>32</v>
      </c>
      <c r="J26" s="130">
        <v>10</v>
      </c>
      <c r="K26" s="22">
        <v>50</v>
      </c>
      <c r="L26" s="23"/>
      <c r="M26" s="16"/>
      <c r="N26" s="37">
        <v>60</v>
      </c>
      <c r="O26" s="34" t="s">
        <v>52</v>
      </c>
      <c r="P26" s="35">
        <v>495</v>
      </c>
      <c r="Q26" s="93">
        <v>0</v>
      </c>
      <c r="R26" s="68" t="s">
        <v>39</v>
      </c>
      <c r="S26" s="36">
        <v>795</v>
      </c>
      <c r="T26" s="14">
        <f t="shared" si="12"/>
        <v>60</v>
      </c>
      <c r="U26" s="17">
        <f t="shared" si="13"/>
        <v>11880</v>
      </c>
      <c r="V26" s="127" cm="1">
        <f t="array" ref="V26">_xlfn.IFS(ISBLANK(O26),0,O26="Fiber",40,O26="Fixed Wireless",20,O26="Copper",10)</f>
        <v>40</v>
      </c>
      <c r="W26" s="18">
        <f t="shared" si="14"/>
        <v>10</v>
      </c>
      <c r="X26" s="18">
        <f t="shared" si="44"/>
        <v>50</v>
      </c>
    </row>
    <row r="27" spans="1:24" ht="47.25">
      <c r="A27" s="108">
        <v>22</v>
      </c>
      <c r="B27" s="24" t="s">
        <v>73</v>
      </c>
      <c r="C27" s="25" t="s">
        <v>74</v>
      </c>
      <c r="D27" s="25" t="s">
        <v>36</v>
      </c>
      <c r="E27" s="25" t="s">
        <v>75</v>
      </c>
      <c r="F27" s="25" t="s">
        <v>30</v>
      </c>
      <c r="G27" s="25">
        <v>175</v>
      </c>
      <c r="H27" s="26" t="s">
        <v>31</v>
      </c>
      <c r="I27" s="24" t="s">
        <v>32</v>
      </c>
      <c r="J27" s="134">
        <v>10</v>
      </c>
      <c r="K27" s="27">
        <v>50</v>
      </c>
      <c r="L27" s="28"/>
      <c r="M27" s="16"/>
      <c r="N27" s="57">
        <v>60</v>
      </c>
      <c r="O27" s="58" t="s">
        <v>52</v>
      </c>
      <c r="P27" s="59">
        <v>295</v>
      </c>
      <c r="Q27" s="44">
        <v>0</v>
      </c>
      <c r="R27" s="40">
        <v>495</v>
      </c>
      <c r="S27" s="47">
        <v>795</v>
      </c>
      <c r="T27" s="39">
        <f t="shared" si="12"/>
        <v>60</v>
      </c>
      <c r="U27" s="17">
        <f t="shared" si="13"/>
        <v>7080</v>
      </c>
      <c r="V27" s="127" cm="1">
        <f t="array" ref="V27">_xlfn.IFS(ISBLANK(O27),0,O27="Fiber",40,O27="Fixed Wireless",20,O27="Copper",10)</f>
        <v>40</v>
      </c>
      <c r="W27" s="18">
        <f t="shared" si="14"/>
        <v>10</v>
      </c>
      <c r="X27" s="18">
        <f t="shared" si="44"/>
        <v>50</v>
      </c>
    </row>
    <row r="28" spans="1:24" ht="47.25">
      <c r="A28" s="108">
        <v>23</v>
      </c>
      <c r="B28" s="24" t="s">
        <v>73</v>
      </c>
      <c r="C28" s="25" t="s">
        <v>74</v>
      </c>
      <c r="D28" s="25" t="s">
        <v>36</v>
      </c>
      <c r="E28" s="25" t="s">
        <v>75</v>
      </c>
      <c r="F28" s="25" t="s">
        <v>30</v>
      </c>
      <c r="G28" s="25">
        <v>175</v>
      </c>
      <c r="H28" s="26" t="s">
        <v>38</v>
      </c>
      <c r="I28" s="24" t="s">
        <v>32</v>
      </c>
      <c r="J28" s="134">
        <v>10</v>
      </c>
      <c r="K28" s="27">
        <v>50</v>
      </c>
      <c r="L28" s="28"/>
      <c r="M28" s="16"/>
      <c r="N28" s="57">
        <v>60</v>
      </c>
      <c r="O28" s="58" t="s">
        <v>52</v>
      </c>
      <c r="P28" s="59">
        <v>495</v>
      </c>
      <c r="Q28" s="44">
        <v>0</v>
      </c>
      <c r="R28" s="155" t="s">
        <v>39</v>
      </c>
      <c r="S28" s="47">
        <v>795</v>
      </c>
      <c r="T28" s="39">
        <f t="shared" ref="T28" si="45">IF(ISBLANK(N28),G28,N28)</f>
        <v>60</v>
      </c>
      <c r="U28" s="17">
        <f t="shared" ref="U28" si="46">24*P28+Q28</f>
        <v>11880</v>
      </c>
      <c r="V28" s="127" cm="1">
        <f t="array" ref="V28">_xlfn.IFS(ISBLANK(O28),0,O28="Fiber",40,O28="Fixed Wireless",20,O28="Copper",10)</f>
        <v>40</v>
      </c>
      <c r="W28" s="18">
        <f t="shared" ref="W28" si="47">J28</f>
        <v>10</v>
      </c>
      <c r="X28" s="18">
        <f t="shared" ref="X28" si="48">K28</f>
        <v>50</v>
      </c>
    </row>
    <row r="29" spans="1:24" ht="47.25">
      <c r="A29" s="108">
        <v>24</v>
      </c>
      <c r="B29" s="29" t="s">
        <v>76</v>
      </c>
      <c r="C29" s="20" t="s">
        <v>77</v>
      </c>
      <c r="D29" s="20" t="s">
        <v>36</v>
      </c>
      <c r="E29" s="20" t="s">
        <v>78</v>
      </c>
      <c r="F29" s="20" t="s">
        <v>30</v>
      </c>
      <c r="G29" s="20">
        <v>175</v>
      </c>
      <c r="H29" s="21" t="s">
        <v>31</v>
      </c>
      <c r="I29" s="19" t="s">
        <v>32</v>
      </c>
      <c r="J29" s="130">
        <v>10</v>
      </c>
      <c r="K29" s="22">
        <v>50</v>
      </c>
      <c r="L29" s="23"/>
      <c r="M29" s="16"/>
      <c r="N29" s="37">
        <v>60</v>
      </c>
      <c r="O29" s="34" t="s">
        <v>52</v>
      </c>
      <c r="P29" s="35">
        <v>295</v>
      </c>
      <c r="Q29" s="93">
        <v>0</v>
      </c>
      <c r="R29" s="41">
        <v>495</v>
      </c>
      <c r="S29" s="46">
        <v>795</v>
      </c>
      <c r="T29" s="39">
        <f t="shared" si="12"/>
        <v>60</v>
      </c>
      <c r="U29" s="17">
        <f t="shared" si="13"/>
        <v>7080</v>
      </c>
      <c r="V29" s="127" cm="1">
        <f t="array" ref="V29">_xlfn.IFS(ISBLANK(O29),0,O29="Fiber",40,O29="Fixed Wireless",20,O29="Copper",10)</f>
        <v>40</v>
      </c>
      <c r="W29" s="18">
        <f t="shared" si="14"/>
        <v>10</v>
      </c>
      <c r="X29" s="18">
        <f t="shared" si="44"/>
        <v>50</v>
      </c>
    </row>
    <row r="30" spans="1:24" ht="47.25">
      <c r="A30" s="108">
        <v>25</v>
      </c>
      <c r="B30" s="29" t="s">
        <v>76</v>
      </c>
      <c r="C30" s="20" t="s">
        <v>77</v>
      </c>
      <c r="D30" s="20" t="s">
        <v>36</v>
      </c>
      <c r="E30" s="20" t="s">
        <v>78</v>
      </c>
      <c r="F30" s="20" t="s">
        <v>30</v>
      </c>
      <c r="G30" s="20">
        <v>175</v>
      </c>
      <c r="H30" s="21" t="s">
        <v>38</v>
      </c>
      <c r="I30" s="19" t="s">
        <v>32</v>
      </c>
      <c r="J30" s="130">
        <v>10</v>
      </c>
      <c r="K30" s="22">
        <v>50</v>
      </c>
      <c r="L30" s="23"/>
      <c r="M30" s="16"/>
      <c r="N30" s="37">
        <v>60</v>
      </c>
      <c r="O30" s="34" t="s">
        <v>52</v>
      </c>
      <c r="P30" s="35">
        <v>495</v>
      </c>
      <c r="Q30" s="93">
        <v>0</v>
      </c>
      <c r="R30" s="154" t="s">
        <v>39</v>
      </c>
      <c r="S30" s="46">
        <v>795</v>
      </c>
      <c r="T30" s="39">
        <f t="shared" ref="T30" si="49">IF(ISBLANK(N30),G30,N30)</f>
        <v>60</v>
      </c>
      <c r="U30" s="17">
        <f t="shared" ref="U30" si="50">24*P30+Q30</f>
        <v>11880</v>
      </c>
      <c r="V30" s="127" cm="1">
        <f t="array" ref="V30">_xlfn.IFS(ISBLANK(O30),0,O30="Fiber",40,O30="Fixed Wireless",20,O30="Copper",10)</f>
        <v>40</v>
      </c>
      <c r="W30" s="18">
        <f t="shared" ref="W30" si="51">J30</f>
        <v>10</v>
      </c>
      <c r="X30" s="18">
        <f t="shared" ref="X30" si="52">K30</f>
        <v>50</v>
      </c>
    </row>
    <row r="31" spans="1:24" ht="47.25">
      <c r="A31" s="108">
        <v>26</v>
      </c>
      <c r="B31" s="52" t="s">
        <v>79</v>
      </c>
      <c r="C31" s="53" t="s">
        <v>80</v>
      </c>
      <c r="D31" s="53" t="s">
        <v>36</v>
      </c>
      <c r="E31" s="53" t="s">
        <v>81</v>
      </c>
      <c r="F31" s="53" t="s">
        <v>30</v>
      </c>
      <c r="G31" s="53">
        <v>175</v>
      </c>
      <c r="H31" s="54" t="s">
        <v>31</v>
      </c>
      <c r="I31" s="52" t="s">
        <v>32</v>
      </c>
      <c r="J31" s="131">
        <v>10</v>
      </c>
      <c r="K31" s="55">
        <v>50</v>
      </c>
      <c r="L31" s="56"/>
      <c r="M31" s="38"/>
      <c r="N31" s="57"/>
      <c r="O31" s="58"/>
      <c r="P31" s="59"/>
      <c r="Q31" s="44"/>
      <c r="R31" s="105"/>
      <c r="S31" s="47"/>
      <c r="T31" s="39">
        <f t="shared" si="12"/>
        <v>175</v>
      </c>
      <c r="U31" s="17">
        <f t="shared" si="13"/>
        <v>0</v>
      </c>
      <c r="V31" s="127" cm="1">
        <f t="array" ref="V31">_xlfn.IFS(ISBLANK(O31),0,O31="Fiber",40,O31="Fixed Wireless",20,O31="Copper",10)</f>
        <v>0</v>
      </c>
      <c r="W31" s="18">
        <f t="shared" si="14"/>
        <v>10</v>
      </c>
      <c r="X31" s="18">
        <f t="shared" si="44"/>
        <v>50</v>
      </c>
    </row>
    <row r="32" spans="1:24" ht="47.25">
      <c r="A32" s="108">
        <v>27</v>
      </c>
      <c r="B32" s="52" t="s">
        <v>79</v>
      </c>
      <c r="C32" s="53" t="s">
        <v>80</v>
      </c>
      <c r="D32" s="53" t="s">
        <v>36</v>
      </c>
      <c r="E32" s="53" t="s">
        <v>81</v>
      </c>
      <c r="F32" s="53" t="s">
        <v>30</v>
      </c>
      <c r="G32" s="53">
        <v>175</v>
      </c>
      <c r="H32" s="54" t="s">
        <v>38</v>
      </c>
      <c r="I32" s="52" t="s">
        <v>32</v>
      </c>
      <c r="J32" s="131">
        <v>10</v>
      </c>
      <c r="K32" s="55">
        <v>50</v>
      </c>
      <c r="L32" s="56"/>
      <c r="M32" s="38"/>
      <c r="N32" s="57"/>
      <c r="O32" s="58"/>
      <c r="P32" s="59"/>
      <c r="Q32" s="44"/>
      <c r="R32" s="153" t="s">
        <v>39</v>
      </c>
      <c r="S32" s="47"/>
      <c r="T32" s="39">
        <f t="shared" ref="T32" si="53">IF(ISBLANK(N32),G32,N32)</f>
        <v>175</v>
      </c>
      <c r="U32" s="17">
        <f t="shared" ref="U32" si="54">24*P32+Q32</f>
        <v>0</v>
      </c>
      <c r="V32" s="127" cm="1">
        <f t="array" ref="V32">_xlfn.IFS(ISBLANK(O32),0,O32="Fiber",40,O32="Fixed Wireless",20,O32="Copper",10)</f>
        <v>0</v>
      </c>
      <c r="W32" s="18">
        <f t="shared" ref="W32" si="55">J32</f>
        <v>10</v>
      </c>
      <c r="X32" s="18">
        <f t="shared" ref="X32" si="56">K32</f>
        <v>50</v>
      </c>
    </row>
    <row r="33" spans="1:24" ht="47.25">
      <c r="A33" s="108">
        <v>28</v>
      </c>
      <c r="B33" s="19" t="s">
        <v>82</v>
      </c>
      <c r="C33" s="20" t="s">
        <v>83</v>
      </c>
      <c r="D33" s="20" t="s">
        <v>36</v>
      </c>
      <c r="E33" s="20" t="s">
        <v>84</v>
      </c>
      <c r="F33" s="20" t="s">
        <v>30</v>
      </c>
      <c r="G33" s="20">
        <v>175</v>
      </c>
      <c r="H33" s="21" t="s">
        <v>31</v>
      </c>
      <c r="I33" s="19" t="s">
        <v>32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49"/>
      <c r="S33" s="46"/>
      <c r="T33" s="39">
        <f t="shared" si="12"/>
        <v>175</v>
      </c>
      <c r="U33" s="17">
        <f t="shared" si="13"/>
        <v>0</v>
      </c>
      <c r="V33" s="127" cm="1">
        <f t="array" ref="V33">_xlfn.IFS(ISBLANK(O33),0,O33="Fiber",40,O33="Fixed Wireless",20,O33="Copper",10)</f>
        <v>0</v>
      </c>
      <c r="W33" s="18">
        <f t="shared" si="14"/>
        <v>10</v>
      </c>
      <c r="X33" s="18">
        <f t="shared" si="44"/>
        <v>50</v>
      </c>
    </row>
    <row r="34" spans="1:24" ht="47.25">
      <c r="A34" s="108">
        <v>29</v>
      </c>
      <c r="B34" s="19" t="s">
        <v>82</v>
      </c>
      <c r="C34" s="20" t="s">
        <v>83</v>
      </c>
      <c r="D34" s="20" t="s">
        <v>36</v>
      </c>
      <c r="E34" s="20" t="s">
        <v>84</v>
      </c>
      <c r="F34" s="20" t="s">
        <v>30</v>
      </c>
      <c r="G34" s="20">
        <v>175</v>
      </c>
      <c r="H34" s="21" t="s">
        <v>38</v>
      </c>
      <c r="I34" s="19" t="s">
        <v>32</v>
      </c>
      <c r="J34" s="130">
        <v>10</v>
      </c>
      <c r="K34" s="22">
        <v>50</v>
      </c>
      <c r="L34" s="23"/>
      <c r="M34" s="38"/>
      <c r="N34" s="37"/>
      <c r="O34" s="34"/>
      <c r="P34" s="35"/>
      <c r="Q34" s="93"/>
      <c r="R34" s="162" t="s">
        <v>39</v>
      </c>
      <c r="S34" s="46"/>
      <c r="T34" s="39">
        <f t="shared" ref="T34" si="57">IF(ISBLANK(N34),G34,N34)</f>
        <v>175</v>
      </c>
      <c r="U34" s="17">
        <f t="shared" ref="U34" si="58">24*P34+Q34</f>
        <v>0</v>
      </c>
      <c r="V34" s="127" cm="1">
        <f t="array" ref="V34">_xlfn.IFS(ISBLANK(O34),0,O34="Fiber",40,O34="Fixed Wireless",20,O34="Copper",10)</f>
        <v>0</v>
      </c>
      <c r="W34" s="18">
        <f t="shared" ref="W34" si="59">J34</f>
        <v>10</v>
      </c>
      <c r="X34" s="18">
        <f t="shared" ref="X34" si="60">K34</f>
        <v>50</v>
      </c>
    </row>
    <row r="35" spans="1:24" ht="110.25">
      <c r="A35" s="108">
        <v>30</v>
      </c>
      <c r="B35" s="60" t="s">
        <v>85</v>
      </c>
      <c r="C35" s="61" t="s">
        <v>86</v>
      </c>
      <c r="D35" s="53" t="s">
        <v>87</v>
      </c>
      <c r="E35" s="61" t="s">
        <v>88</v>
      </c>
      <c r="F35" s="61" t="s">
        <v>30</v>
      </c>
      <c r="G35" s="61">
        <v>150</v>
      </c>
      <c r="H35" s="62" t="s">
        <v>38</v>
      </c>
      <c r="I35" s="60" t="s">
        <v>32</v>
      </c>
      <c r="J35" s="132">
        <v>10</v>
      </c>
      <c r="K35" s="63">
        <v>50</v>
      </c>
      <c r="L35" s="56" t="s">
        <v>89</v>
      </c>
      <c r="M35" s="38"/>
      <c r="N35" s="57"/>
      <c r="O35" s="58"/>
      <c r="P35" s="59"/>
      <c r="Q35" s="44"/>
      <c r="R35" s="69" t="s">
        <v>39</v>
      </c>
      <c r="S35" s="47"/>
      <c r="T35" s="39">
        <f t="shared" si="12"/>
        <v>150</v>
      </c>
      <c r="U35" s="17">
        <f t="shared" si="13"/>
        <v>0</v>
      </c>
      <c r="V35" s="127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110.25">
      <c r="A36" s="108">
        <v>31</v>
      </c>
      <c r="B36" s="19" t="s">
        <v>90</v>
      </c>
      <c r="C36" s="20" t="s">
        <v>91</v>
      </c>
      <c r="D36" s="20" t="s">
        <v>87</v>
      </c>
      <c r="E36" s="20" t="s">
        <v>92</v>
      </c>
      <c r="F36" s="20" t="s">
        <v>30</v>
      </c>
      <c r="G36" s="20">
        <v>150</v>
      </c>
      <c r="H36" s="21" t="s">
        <v>38</v>
      </c>
      <c r="I36" s="19" t="s">
        <v>32</v>
      </c>
      <c r="J36" s="130">
        <v>10</v>
      </c>
      <c r="K36" s="22">
        <v>50</v>
      </c>
      <c r="L36" s="23" t="s">
        <v>89</v>
      </c>
      <c r="M36" s="16"/>
      <c r="N36" s="37"/>
      <c r="O36" s="34"/>
      <c r="P36" s="35"/>
      <c r="Q36" s="35"/>
      <c r="R36" s="68" t="s">
        <v>39</v>
      </c>
      <c r="S36" s="46"/>
      <c r="T36" s="39">
        <f t="shared" si="12"/>
        <v>150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204.75">
      <c r="A37" s="108">
        <v>32</v>
      </c>
      <c r="B37" s="141" t="s">
        <v>93</v>
      </c>
      <c r="C37" s="100" t="s">
        <v>94</v>
      </c>
      <c r="D37" s="100" t="s">
        <v>95</v>
      </c>
      <c r="E37" s="100" t="s">
        <v>96</v>
      </c>
      <c r="F37" s="53" t="s">
        <v>30</v>
      </c>
      <c r="G37" s="53">
        <v>30</v>
      </c>
      <c r="H37" s="54" t="s">
        <v>38</v>
      </c>
      <c r="I37" s="52" t="s">
        <v>32</v>
      </c>
      <c r="J37" s="131">
        <v>10</v>
      </c>
      <c r="K37" s="55">
        <v>50</v>
      </c>
      <c r="L37" s="56"/>
      <c r="M37" s="16"/>
      <c r="N37" s="57"/>
      <c r="O37" s="58"/>
      <c r="P37" s="59"/>
      <c r="Q37" s="59"/>
      <c r="R37" s="69" t="s">
        <v>39</v>
      </c>
      <c r="S37" s="47"/>
      <c r="T37" s="39">
        <f t="shared" si="12"/>
        <v>30</v>
      </c>
      <c r="U37" s="17">
        <f t="shared" si="13"/>
        <v>0</v>
      </c>
      <c r="V37" s="127" cm="1">
        <f t="array" ref="V37">_xlfn.IFS(ISBLANK(O37),0,O37="Fiber",40,O37="Fixed Wireless",20,O37="Copper",10)</f>
        <v>0</v>
      </c>
      <c r="W37" s="18">
        <f t="shared" si="14"/>
        <v>10</v>
      </c>
      <c r="X37" s="18">
        <f t="shared" si="44"/>
        <v>50</v>
      </c>
    </row>
    <row r="38" spans="1:24" ht="99" customHeight="1">
      <c r="A38" s="108">
        <v>33</v>
      </c>
      <c r="B38" s="19" t="s">
        <v>97</v>
      </c>
      <c r="C38" s="20" t="s">
        <v>98</v>
      </c>
      <c r="D38" s="20" t="s">
        <v>99</v>
      </c>
      <c r="E38" s="20" t="s">
        <v>100</v>
      </c>
      <c r="F38" s="20" t="s">
        <v>30</v>
      </c>
      <c r="G38" s="20">
        <v>150</v>
      </c>
      <c r="H38" s="21" t="s">
        <v>101</v>
      </c>
      <c r="I38" s="19" t="s">
        <v>32</v>
      </c>
      <c r="J38" s="130">
        <v>10</v>
      </c>
      <c r="K38" s="22">
        <v>50</v>
      </c>
      <c r="L38" s="23" t="s">
        <v>102</v>
      </c>
      <c r="M38" s="16"/>
      <c r="N38" s="37"/>
      <c r="O38" s="34"/>
      <c r="P38" s="35"/>
      <c r="Q38" s="35"/>
      <c r="R38" s="140"/>
      <c r="S38" s="162" t="s">
        <v>39</v>
      </c>
      <c r="T38" s="39">
        <f t="shared" si="12"/>
        <v>150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10</v>
      </c>
      <c r="X38" s="18">
        <f t="shared" si="44"/>
        <v>50</v>
      </c>
    </row>
    <row r="39" spans="1:24" ht="20.100000000000001" customHeight="1">
      <c r="A39" s="108">
        <v>22</v>
      </c>
      <c r="B39" s="24"/>
      <c r="C39" s="25"/>
      <c r="D39" s="25"/>
      <c r="E39" s="25"/>
      <c r="F39" s="25"/>
      <c r="G39" s="25"/>
      <c r="H39" s="26"/>
      <c r="I39" s="24"/>
      <c r="J39" s="134"/>
      <c r="K39" s="27"/>
      <c r="L39" s="28"/>
      <c r="M39" s="16"/>
      <c r="N39" s="57"/>
      <c r="O39" s="58"/>
      <c r="P39" s="59"/>
      <c r="Q39" s="59"/>
      <c r="R39" s="48"/>
      <c r="S39" s="65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00000000000001" customHeight="1">
      <c r="A40" s="108">
        <v>23</v>
      </c>
      <c r="B40" s="19"/>
      <c r="C40" s="20"/>
      <c r="D40" s="20"/>
      <c r="E40" s="20"/>
      <c r="F40" s="20"/>
      <c r="G40" s="20"/>
      <c r="H40" s="21"/>
      <c r="I40" s="19"/>
      <c r="J40" s="130"/>
      <c r="K40" s="22"/>
      <c r="L40" s="23"/>
      <c r="M40" s="16"/>
      <c r="N40" s="37"/>
      <c r="O40" s="34"/>
      <c r="P40" s="35"/>
      <c r="Q40" s="35"/>
      <c r="R40" s="68"/>
      <c r="S40" s="66"/>
      <c r="T40" s="39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00000000000001" customHeight="1">
      <c r="A41" s="108">
        <v>24</v>
      </c>
      <c r="B41" s="24"/>
      <c r="C41" s="73"/>
      <c r="D41" s="25"/>
      <c r="E41" s="25"/>
      <c r="F41" s="25"/>
      <c r="G41" s="25"/>
      <c r="H41" s="26"/>
      <c r="I41" s="24"/>
      <c r="J41" s="134"/>
      <c r="K41" s="27"/>
      <c r="L41" s="28"/>
      <c r="M41" s="16"/>
      <c r="N41" s="57"/>
      <c r="O41" s="58"/>
      <c r="P41" s="59"/>
      <c r="Q41" s="59"/>
      <c r="R41" s="69"/>
      <c r="S41" s="47"/>
      <c r="T41" s="14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00000000000001" customHeight="1">
      <c r="A42" s="108">
        <v>25</v>
      </c>
      <c r="B42" s="19"/>
      <c r="C42" s="30"/>
      <c r="D42" s="20"/>
      <c r="E42" s="20"/>
      <c r="F42" s="20"/>
      <c r="G42" s="20"/>
      <c r="H42" s="21"/>
      <c r="I42" s="19"/>
      <c r="J42" s="130"/>
      <c r="K42" s="22"/>
      <c r="L42" s="23"/>
      <c r="M42" s="16"/>
      <c r="N42" s="37"/>
      <c r="O42" s="34"/>
      <c r="P42" s="35"/>
      <c r="Q42" s="35"/>
      <c r="R42" s="68"/>
      <c r="S42" s="36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00000000000001" customHeight="1">
      <c r="A43" s="108">
        <v>26</v>
      </c>
      <c r="B43" s="24"/>
      <c r="C43" s="25"/>
      <c r="D43" s="25"/>
      <c r="E43" s="25"/>
      <c r="F43" s="25"/>
      <c r="G43" s="25"/>
      <c r="H43" s="26"/>
      <c r="I43" s="24"/>
      <c r="J43" s="134"/>
      <c r="K43" s="27"/>
      <c r="L43" s="28"/>
      <c r="M43" s="16"/>
      <c r="N43" s="57"/>
      <c r="O43" s="58"/>
      <c r="P43" s="59"/>
      <c r="Q43" s="59"/>
      <c r="R43" s="69"/>
      <c r="S43" s="47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00000000000001" customHeight="1">
      <c r="A44" s="108">
        <v>27</v>
      </c>
      <c r="B44" s="19"/>
      <c r="C44" s="20"/>
      <c r="D44" s="20"/>
      <c r="E44" s="20"/>
      <c r="F44" s="20"/>
      <c r="G44" s="20"/>
      <c r="H44" s="21"/>
      <c r="I44" s="19"/>
      <c r="J44" s="130"/>
      <c r="K44" s="22"/>
      <c r="L44" s="23"/>
      <c r="M44" s="16"/>
      <c r="N44" s="37"/>
      <c r="O44" s="34"/>
      <c r="P44" s="35"/>
      <c r="Q44" s="35"/>
      <c r="R44" s="68"/>
      <c r="S44" s="46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si="44"/>
        <v>0</v>
      </c>
    </row>
    <row r="45" spans="1:24" ht="20.100000000000001" customHeight="1">
      <c r="A45" s="108">
        <v>28</v>
      </c>
      <c r="B45" s="52"/>
      <c r="C45" s="53"/>
      <c r="D45" s="53"/>
      <c r="E45" s="53"/>
      <c r="F45" s="53"/>
      <c r="G45" s="53"/>
      <c r="H45" s="54"/>
      <c r="I45" s="52"/>
      <c r="J45" s="131"/>
      <c r="K45" s="55"/>
      <c r="L45" s="56"/>
      <c r="M45" s="38"/>
      <c r="N45" s="57"/>
      <c r="O45" s="58"/>
      <c r="P45" s="59"/>
      <c r="Q45" s="59"/>
      <c r="R45" s="69"/>
      <c r="S45" s="47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ref="X45:X60" si="61">K45</f>
        <v>0</v>
      </c>
    </row>
    <row r="46" spans="1:24" ht="20.100000000000001" customHeight="1">
      <c r="A46" s="108">
        <v>29</v>
      </c>
      <c r="B46" s="19"/>
      <c r="C46" s="20"/>
      <c r="D46" s="20"/>
      <c r="E46" s="20"/>
      <c r="F46" s="20"/>
      <c r="G46" s="20"/>
      <c r="H46" s="21"/>
      <c r="I46" s="19"/>
      <c r="J46" s="130"/>
      <c r="K46" s="22"/>
      <c r="L46" s="23"/>
      <c r="M46" s="38"/>
      <c r="N46" s="37"/>
      <c r="O46" s="34"/>
      <c r="P46" s="35"/>
      <c r="Q46" s="35"/>
      <c r="R46" s="49"/>
      <c r="S46" s="46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00000000000001" customHeight="1">
      <c r="A47" s="108">
        <v>30</v>
      </c>
      <c r="B47" s="60"/>
      <c r="C47" s="61"/>
      <c r="D47" s="53"/>
      <c r="E47" s="61"/>
      <c r="F47" s="61"/>
      <c r="G47" s="61"/>
      <c r="H47" s="62"/>
      <c r="I47" s="60"/>
      <c r="J47" s="132"/>
      <c r="K47" s="63"/>
      <c r="L47" s="56"/>
      <c r="M47" s="38"/>
      <c r="N47" s="57"/>
      <c r="O47" s="58"/>
      <c r="P47" s="59"/>
      <c r="Q47" s="59"/>
      <c r="R47" s="69"/>
      <c r="S47" s="47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00000000000001" customHeight="1">
      <c r="A48" s="108">
        <v>31</v>
      </c>
      <c r="B48" s="19"/>
      <c r="C48" s="20"/>
      <c r="D48" s="20"/>
      <c r="E48" s="20"/>
      <c r="F48" s="20"/>
      <c r="G48" s="20"/>
      <c r="H48" s="21"/>
      <c r="I48" s="19"/>
      <c r="J48" s="130"/>
      <c r="K48" s="22"/>
      <c r="L48" s="23"/>
      <c r="M48" s="38"/>
      <c r="N48" s="37"/>
      <c r="O48" s="34"/>
      <c r="P48" s="35"/>
      <c r="Q48" s="35"/>
      <c r="R48" s="68"/>
      <c r="S48" s="46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00000000000001" customHeight="1">
      <c r="A49" s="108">
        <v>32</v>
      </c>
      <c r="B49" s="52"/>
      <c r="C49" s="53"/>
      <c r="D49" s="53"/>
      <c r="E49" s="53"/>
      <c r="F49" s="53"/>
      <c r="G49" s="53"/>
      <c r="H49" s="54"/>
      <c r="I49" s="52"/>
      <c r="J49" s="131"/>
      <c r="K49" s="55"/>
      <c r="L49" s="56"/>
      <c r="M49" s="38"/>
      <c r="N49" s="57"/>
      <c r="O49" s="58"/>
      <c r="P49" s="59"/>
      <c r="Q49" s="59"/>
      <c r="R49" s="69"/>
      <c r="S49" s="47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00000000000001" customHeight="1">
      <c r="A50" s="108">
        <v>33</v>
      </c>
      <c r="B50" s="19"/>
      <c r="C50" s="20"/>
      <c r="D50" s="20"/>
      <c r="E50" s="20"/>
      <c r="F50" s="20"/>
      <c r="G50" s="20"/>
      <c r="H50" s="21"/>
      <c r="I50" s="19"/>
      <c r="J50" s="130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00000000000001" customHeight="1">
      <c r="A51" s="108">
        <v>34</v>
      </c>
      <c r="B51" s="24"/>
      <c r="C51" s="25"/>
      <c r="D51" s="25"/>
      <c r="E51" s="25"/>
      <c r="F51" s="25"/>
      <c r="G51" s="25"/>
      <c r="H51" s="26"/>
      <c r="I51" s="24"/>
      <c r="J51" s="134"/>
      <c r="K51" s="27"/>
      <c r="L51" s="28"/>
      <c r="M51" s="16"/>
      <c r="N51" s="42"/>
      <c r="O51" s="43"/>
      <c r="P51" s="44"/>
      <c r="Q51" s="44"/>
      <c r="R51" s="51"/>
      <c r="S51" s="71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00000000000001" customHeight="1">
      <c r="A52" s="108">
        <v>35</v>
      </c>
      <c r="B52" s="19"/>
      <c r="C52" s="20"/>
      <c r="D52" s="20"/>
      <c r="E52" s="20"/>
      <c r="F52" s="20"/>
      <c r="G52" s="20"/>
      <c r="H52" s="21"/>
      <c r="I52" s="19"/>
      <c r="J52" s="130"/>
      <c r="K52" s="22"/>
      <c r="L52" s="23"/>
      <c r="M52" s="16"/>
      <c r="N52" s="37"/>
      <c r="O52" s="34"/>
      <c r="P52" s="35"/>
      <c r="Q52" s="35"/>
      <c r="R52" s="68"/>
      <c r="S52" s="50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00000000000001" customHeight="1">
      <c r="A53" s="108">
        <v>36</v>
      </c>
      <c r="B53" s="24"/>
      <c r="C53" s="25"/>
      <c r="D53" s="25"/>
      <c r="E53" s="25"/>
      <c r="F53" s="25"/>
      <c r="G53" s="25"/>
      <c r="H53" s="26"/>
      <c r="I53" s="24"/>
      <c r="J53" s="134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00000000000001" customHeight="1">
      <c r="A54" s="108">
        <v>37</v>
      </c>
      <c r="B54" s="19"/>
      <c r="C54" s="20"/>
      <c r="D54" s="20"/>
      <c r="E54" s="20"/>
      <c r="F54" s="20"/>
      <c r="G54" s="20"/>
      <c r="H54" s="21"/>
      <c r="I54" s="19"/>
      <c r="J54" s="130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00000000000001" customHeight="1">
      <c r="A55" s="108">
        <v>38</v>
      </c>
      <c r="B55" s="24"/>
      <c r="C55" s="25"/>
      <c r="D55" s="25"/>
      <c r="E55" s="25"/>
      <c r="F55" s="25"/>
      <c r="G55" s="25"/>
      <c r="H55" s="26"/>
      <c r="I55" s="24"/>
      <c r="J55" s="134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00000000000001" customHeight="1">
      <c r="A56" s="108">
        <v>39</v>
      </c>
      <c r="B56" s="19"/>
      <c r="C56" s="20"/>
      <c r="D56" s="20"/>
      <c r="E56" s="20"/>
      <c r="F56" s="20"/>
      <c r="G56" s="20"/>
      <c r="H56" s="21"/>
      <c r="I56" s="19"/>
      <c r="J56" s="130"/>
      <c r="K56" s="22"/>
      <c r="L56" s="23"/>
      <c r="M56" s="16"/>
      <c r="N56" s="37"/>
      <c r="O56" s="34"/>
      <c r="P56" s="35"/>
      <c r="Q56" s="35"/>
      <c r="R56" s="67"/>
      <c r="S56" s="50"/>
      <c r="T56" s="14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00000000000001" customHeight="1">
      <c r="A57" s="108">
        <v>40</v>
      </c>
      <c r="B57" s="24"/>
      <c r="C57" s="25"/>
      <c r="D57" s="25"/>
      <c r="E57" s="25"/>
      <c r="F57" s="25"/>
      <c r="G57" s="25"/>
      <c r="H57" s="26"/>
      <c r="I57" s="24"/>
      <c r="J57" s="134"/>
      <c r="K57" s="27"/>
      <c r="L57" s="28"/>
      <c r="M57" s="16"/>
      <c r="N57" s="42"/>
      <c r="O57" s="43"/>
      <c r="P57" s="44"/>
      <c r="Q57" s="44"/>
      <c r="R57" s="51"/>
      <c r="S57" s="45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00000000000001" customHeight="1">
      <c r="A58" s="108">
        <v>41</v>
      </c>
      <c r="B58" s="19"/>
      <c r="C58" s="20"/>
      <c r="D58" s="20"/>
      <c r="E58" s="20"/>
      <c r="F58" s="20"/>
      <c r="G58" s="20"/>
      <c r="H58" s="21"/>
      <c r="I58" s="19"/>
      <c r="J58" s="130"/>
      <c r="K58" s="22"/>
      <c r="L58" s="23"/>
      <c r="M58" s="16"/>
      <c r="N58" s="37"/>
      <c r="O58" s="34"/>
      <c r="P58" s="35"/>
      <c r="Q58" s="35"/>
      <c r="R58" s="67"/>
      <c r="S58" s="50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00000000000001" customHeight="1">
      <c r="A59" s="108">
        <v>42</v>
      </c>
      <c r="B59" s="24"/>
      <c r="C59" s="25"/>
      <c r="D59" s="25"/>
      <c r="E59" s="25"/>
      <c r="F59" s="25"/>
      <c r="G59" s="25"/>
      <c r="H59" s="26"/>
      <c r="I59" s="24"/>
      <c r="J59" s="134"/>
      <c r="K59" s="27"/>
      <c r="L59" s="28"/>
      <c r="M59" s="16"/>
      <c r="N59" s="42"/>
      <c r="O59" s="43"/>
      <c r="P59" s="44"/>
      <c r="Q59" s="44"/>
      <c r="R59" s="51"/>
      <c r="S59" s="45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00000000000001" customHeight="1">
      <c r="A60" s="108">
        <v>43</v>
      </c>
      <c r="B60" s="29"/>
      <c r="C60" s="30"/>
      <c r="D60" s="30"/>
      <c r="E60" s="30"/>
      <c r="F60" s="30"/>
      <c r="G60" s="30"/>
      <c r="H60" s="31"/>
      <c r="I60" s="29"/>
      <c r="J60" s="135"/>
      <c r="K60" s="32"/>
      <c r="L60" s="33"/>
      <c r="M60" s="74"/>
      <c r="N60" s="75"/>
      <c r="O60" s="76"/>
      <c r="P60" s="77"/>
      <c r="Q60" s="77"/>
      <c r="R60" s="78"/>
      <c r="S60" s="79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si="61"/>
        <v>0</v>
      </c>
    </row>
    <row r="61" spans="1:24" ht="20.100000000000001" customHeight="1">
      <c r="A61" s="108">
        <v>44</v>
      </c>
      <c r="B61" s="24"/>
      <c r="C61" s="25"/>
      <c r="D61" s="25"/>
      <c r="E61" s="25"/>
      <c r="F61" s="25"/>
      <c r="G61" s="25"/>
      <c r="H61" s="26"/>
      <c r="I61" s="24"/>
      <c r="J61" s="134"/>
      <c r="K61" s="27"/>
      <c r="L61" s="28"/>
      <c r="M61" s="16"/>
      <c r="N61" s="42"/>
      <c r="O61" s="43"/>
      <c r="P61" s="44"/>
      <c r="Q61" s="44"/>
      <c r="R61" s="51"/>
      <c r="S61" s="45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ref="X61:X72" si="62">K61</f>
        <v>0</v>
      </c>
    </row>
    <row r="62" spans="1:24" ht="20.100000000000001" customHeight="1">
      <c r="A62" s="108">
        <v>45</v>
      </c>
      <c r="B62" s="19"/>
      <c r="C62" s="20"/>
      <c r="D62" s="20"/>
      <c r="E62" s="20"/>
      <c r="F62" s="20"/>
      <c r="G62" s="20"/>
      <c r="H62" s="21"/>
      <c r="I62" s="19"/>
      <c r="J62" s="130"/>
      <c r="K62" s="22"/>
      <c r="L62" s="23"/>
      <c r="M62" s="16"/>
      <c r="N62" s="37"/>
      <c r="O62" s="34"/>
      <c r="P62" s="35"/>
      <c r="Q62" s="35"/>
      <c r="R62" s="67"/>
      <c r="S62" s="50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00000000000001" customHeight="1">
      <c r="A63" s="108">
        <v>46</v>
      </c>
      <c r="B63" s="24"/>
      <c r="C63" s="25"/>
      <c r="D63" s="25"/>
      <c r="E63" s="25"/>
      <c r="F63" s="25"/>
      <c r="G63" s="25"/>
      <c r="H63" s="26"/>
      <c r="I63" s="24"/>
      <c r="J63" s="134"/>
      <c r="K63" s="27"/>
      <c r="L63" s="28"/>
      <c r="M63" s="16"/>
      <c r="N63" s="42"/>
      <c r="O63" s="43"/>
      <c r="P63" s="44"/>
      <c r="Q63" s="44"/>
      <c r="R63" s="51"/>
      <c r="S63" s="45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00000000000001" customHeight="1">
      <c r="A64" s="108">
        <v>47</v>
      </c>
      <c r="B64" s="19"/>
      <c r="C64" s="20"/>
      <c r="D64" s="20"/>
      <c r="E64" s="20"/>
      <c r="F64" s="20"/>
      <c r="G64" s="20"/>
      <c r="H64" s="21"/>
      <c r="I64" s="19"/>
      <c r="J64" s="130"/>
      <c r="K64" s="22"/>
      <c r="L64" s="23"/>
      <c r="M64" s="16"/>
      <c r="N64" s="37"/>
      <c r="O64" s="34"/>
      <c r="P64" s="35"/>
      <c r="Q64" s="35"/>
      <c r="R64" s="67"/>
      <c r="S64" s="50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00000000000001" customHeight="1">
      <c r="A65" s="108">
        <v>48</v>
      </c>
      <c r="B65" s="24"/>
      <c r="C65" s="25"/>
      <c r="D65" s="25"/>
      <c r="E65" s="25"/>
      <c r="F65" s="25"/>
      <c r="G65" s="25"/>
      <c r="H65" s="26"/>
      <c r="I65" s="24"/>
      <c r="J65" s="134"/>
      <c r="K65" s="27"/>
      <c r="L65" s="28"/>
      <c r="M65" s="16"/>
      <c r="N65" s="42"/>
      <c r="O65" s="43"/>
      <c r="P65" s="44"/>
      <c r="Q65" s="44"/>
      <c r="R65" s="51"/>
      <c r="S65" s="45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00000000000001" customHeight="1">
      <c r="A66" s="108">
        <v>49</v>
      </c>
      <c r="B66" s="19"/>
      <c r="C66" s="20"/>
      <c r="D66" s="20"/>
      <c r="E66" s="20"/>
      <c r="F66" s="20"/>
      <c r="G66" s="20"/>
      <c r="H66" s="21"/>
      <c r="I66" s="19"/>
      <c r="J66" s="130"/>
      <c r="K66" s="22"/>
      <c r="L66" s="23"/>
      <c r="M66" s="16"/>
      <c r="N66" s="37"/>
      <c r="O66" s="34"/>
      <c r="P66" s="35"/>
      <c r="Q66" s="35"/>
      <c r="R66" s="67"/>
      <c r="S66" s="50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00000000000001" customHeight="1">
      <c r="A67" s="108">
        <v>50</v>
      </c>
      <c r="B67" s="24"/>
      <c r="C67" s="25"/>
      <c r="D67" s="25"/>
      <c r="E67" s="25"/>
      <c r="F67" s="25"/>
      <c r="G67" s="25"/>
      <c r="H67" s="26"/>
      <c r="I67" s="24"/>
      <c r="J67" s="134"/>
      <c r="K67" s="27"/>
      <c r="L67" s="28"/>
      <c r="M67" s="16"/>
      <c r="N67" s="42"/>
      <c r="O67" s="43"/>
      <c r="P67" s="44"/>
      <c r="Q67" s="44"/>
      <c r="R67" s="51"/>
      <c r="S67" s="45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00000000000001" customHeight="1">
      <c r="A68" s="108">
        <v>51</v>
      </c>
      <c r="B68" s="19"/>
      <c r="C68" s="20"/>
      <c r="D68" s="20"/>
      <c r="E68" s="20"/>
      <c r="F68" s="20"/>
      <c r="G68" s="20"/>
      <c r="H68" s="21"/>
      <c r="I68" s="19"/>
      <c r="J68" s="130"/>
      <c r="K68" s="22"/>
      <c r="L68" s="23"/>
      <c r="M68" s="16"/>
      <c r="N68" s="37"/>
      <c r="O68" s="34"/>
      <c r="P68" s="35"/>
      <c r="Q68" s="35"/>
      <c r="R68" s="67"/>
      <c r="S68" s="50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00000000000001" customHeight="1">
      <c r="A69" s="108">
        <v>52</v>
      </c>
      <c r="B69" s="24"/>
      <c r="C69" s="25"/>
      <c r="D69" s="25"/>
      <c r="E69" s="25"/>
      <c r="F69" s="25"/>
      <c r="G69" s="25"/>
      <c r="H69" s="26"/>
      <c r="I69" s="24"/>
      <c r="J69" s="134"/>
      <c r="K69" s="27"/>
      <c r="L69" s="28"/>
      <c r="M69" s="16"/>
      <c r="N69" s="42"/>
      <c r="O69" s="43"/>
      <c r="P69" s="44"/>
      <c r="Q69" s="44"/>
      <c r="R69" s="69"/>
      <c r="S69" s="45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00000000000001" customHeight="1">
      <c r="A70" s="108">
        <v>53</v>
      </c>
      <c r="B70" s="19"/>
      <c r="C70" s="20"/>
      <c r="D70" s="20"/>
      <c r="E70" s="20"/>
      <c r="F70" s="20"/>
      <c r="G70" s="20"/>
      <c r="H70" s="21"/>
      <c r="I70" s="19"/>
      <c r="J70" s="130"/>
      <c r="K70" s="22"/>
      <c r="L70" s="23"/>
      <c r="M70" s="16"/>
      <c r="N70" s="37"/>
      <c r="O70" s="34"/>
      <c r="P70" s="35"/>
      <c r="Q70" s="35"/>
      <c r="R70" s="68"/>
      <c r="S70" s="50"/>
      <c r="T70" s="39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00000000000001" customHeight="1">
      <c r="A71" s="108">
        <v>54</v>
      </c>
      <c r="B71" s="24"/>
      <c r="C71" s="25"/>
      <c r="D71" s="25"/>
      <c r="E71" s="25"/>
      <c r="F71" s="25"/>
      <c r="G71" s="25"/>
      <c r="H71" s="26"/>
      <c r="I71" s="24"/>
      <c r="J71" s="134"/>
      <c r="K71" s="27"/>
      <c r="L71" s="28"/>
      <c r="M71" s="16"/>
      <c r="N71" s="42"/>
      <c r="O71" s="43"/>
      <c r="P71" s="44"/>
      <c r="Q71" s="44"/>
      <c r="R71" s="51"/>
      <c r="S71" s="45"/>
      <c r="T71" s="14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20.100000000000001" customHeight="1">
      <c r="A72" s="108">
        <v>55</v>
      </c>
      <c r="B72" s="19"/>
      <c r="C72" s="20"/>
      <c r="D72" s="20"/>
      <c r="E72" s="20"/>
      <c r="F72" s="20"/>
      <c r="G72" s="20"/>
      <c r="H72" s="21"/>
      <c r="I72" s="19"/>
      <c r="J72" s="130"/>
      <c r="K72" s="22"/>
      <c r="L72" s="23"/>
      <c r="M72" s="16"/>
      <c r="N72" s="37"/>
      <c r="O72" s="34"/>
      <c r="P72" s="35"/>
      <c r="Q72" s="35"/>
      <c r="R72" s="68"/>
      <c r="S72" s="50"/>
      <c r="T72" s="39">
        <f t="shared" si="12"/>
        <v>0</v>
      </c>
      <c r="U72" s="17">
        <f t="shared" si="13"/>
        <v>0</v>
      </c>
      <c r="V72" s="127" cm="1">
        <f t="array" ref="V72">_xlfn.IFS(ISBLANK(O72),0,O72="Fiber",40,O72="Fixed Wireless",20,O72="Copper",10)</f>
        <v>0</v>
      </c>
      <c r="W72" s="18">
        <f t="shared" si="14"/>
        <v>0</v>
      </c>
      <c r="X72" s="18">
        <f t="shared" si="62"/>
        <v>0</v>
      </c>
    </row>
    <row r="73" spans="1:24" ht="15.75">
      <c r="A73" s="108"/>
    </row>
    <row r="74" spans="1:24" ht="15.75">
      <c r="A74" s="108"/>
    </row>
    <row r="75" spans="1:24" ht="15.75">
      <c r="A75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2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40:F72 F6:F38" xr:uid="{C9898858-2699-42E6-A571-1C1F0BE213EC}">
      <formula1>"YES, NO"</formula1>
    </dataValidation>
    <dataValidation type="list" allowBlank="1" showInputMessage="1" showErrorMessage="1" sqref="O6:O72" xr:uid="{63279600-93D3-4AAD-BDBE-36F5663DF8B1}">
      <formula1>"Fiber, Copper, Fixed Wireless"</formula1>
    </dataValidation>
    <dataValidation type="decimal" showInputMessage="1" showErrorMessage="1" sqref="Q6:Q7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9C109FA3-57E5-49D7-9BD8-97AF01168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2025-01-15T15:46:00Z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