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My Drive\Jeff Stoner\Customers\WaTech\25-RFQ-020\"/>
    </mc:Choice>
  </mc:AlternateContent>
  <xr:revisionPtr revIDLastSave="0" documentId="8_{BC18BDC0-AD86-4F30-AE41-D69A060CAAB9}" xr6:coauthVersionLast="47" xr6:coauthVersionMax="47" xr10:uidLastSave="{00000000-0000-0000-0000-000000000000}"/>
  <bookViews>
    <workbookView xWindow="-105" yWindow="-105" windowWidth="19425" windowHeight="916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W6" i="19"/>
  <c r="X6" i="19"/>
  <c r="X9" i="19"/>
  <c r="W9" i="19"/>
  <c r="U9" i="19"/>
  <c r="T9" i="19"/>
  <c r="X8" i="19"/>
  <c r="W8" i="19"/>
  <c r="V8" i="19" a="1"/>
  <c r="V8" i="19" s="1"/>
  <c r="U8" i="19"/>
  <c r="T8" i="19"/>
  <c r="X7" i="19"/>
  <c r="W7" i="19"/>
  <c r="V7" i="19" a="1"/>
  <c r="V7" i="19" s="1"/>
  <c r="U7" i="19"/>
  <c r="T7" i="19"/>
  <c r="T5" i="19"/>
  <c r="V13" i="19" a="1"/>
  <c r="V13" i="19" s="1"/>
  <c r="V14" i="19" a="1"/>
  <c r="V14" i="19" s="1"/>
  <c r="V15" i="19" a="1"/>
  <c r="V15" i="19" s="1"/>
  <c r="V16" i="19" a="1"/>
  <c r="V16" i="19" s="1"/>
  <c r="V17" i="19" a="1"/>
  <c r="V17" i="19" s="1"/>
  <c r="V18" i="19" a="1"/>
  <c r="V18" i="19" s="1"/>
  <c r="V19" i="19" a="1"/>
  <c r="V19"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V20" i="19" a="1"/>
  <c r="V12" i="19" a="1"/>
  <c r="V9" i="19" a="1"/>
  <c r="V11" i="19" a="1"/>
  <c r="V10" i="19" a="1"/>
  <c r="V6" i="19" a="1"/>
  <c r="V10" i="19" l="1"/>
  <c r="V6" i="19"/>
  <c r="V9" i="19"/>
  <c r="V11" i="19"/>
  <c r="V20" i="19"/>
  <c r="V12"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<sst xmlns="http://schemas.openxmlformats.org/spreadsheetml/2006/main" count="173" uniqueCount="94">
  <si>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</si>
  <si>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</si>
  <si>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</si>
  <si>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</si>
  <si>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</si>
  <si>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</si>
  <si>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</si>
  <si>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</si>
  <si>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</si>
  <si>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</si>
  <si>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</si>
  <si>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</si>
  <si>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</si>
  <si>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</si>
  <si>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</si>
  <si>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</si>
  <si>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</si>
  <si>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</si>
  <si>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</si>
  <si>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</si>
  <si>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</si>
  <si>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</si>
  <si>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</si>
  <si>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</si>
  <si>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</si>
  <si>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</si>
  <si>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</si>
  <si>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</si>
  <si>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</si>
  <si>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</si>
  <si>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</si>
  <si>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</si>
  <si>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</si>
  <si>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</si>
  <si>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</si>
  <si>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</si>
  <si>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</si>
  <si>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</si>
  <si>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</si>
  <si>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Fiber</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</si>
  <si>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</si>
  <si>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</si>
  <si>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</si>
  <si>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</si>
  <si>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</si>
  <si>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</si>
  <si>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</si>
  <si>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</si>
  <si>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</si>
  <si>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</si>
  <si>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</si>
  <si>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</si>
  <si>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</si>
  <si>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</si>
  <si>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</si>
  <si>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</si>
  <si>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</si>
  <si>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</si>
  <si>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</si>
  <si>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</si>
  <si>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 xml:space="preserve">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</si>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</sst>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7" fontId="2" fillId="39"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1"/>
  <sheetViews>
    <sheetView tabSelected="1" topLeftCell="E1" zoomScale="70" zoomScaleNormal="70" zoomScaleSheetLayoutView="70" workbookViewId="0">
      <selection activeCell="R21" sqref="R21"/>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7" width="11.5703125" customWidth="1"/>
    <col min="18" max="18" width="12" customWidth="1"/>
    <col min="19" max="19" width="14" customWidth="1"/>
    <col min="20" max="20" width="9.7109375" customWidth="1"/>
    <col min="22" max="22" width="16" style="125" customWidth="1"/>
    <col min="23" max="23" width="17.7109375" customWidth="1"/>
    <col min="24" max="24" width="14.7109375" customWidth="1"/>
  </cols>
  <sheetData>
    <row r="1" spans="1:24" ht="16.5"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3" t="s">
        <v>2</v>
      </c>
      <c r="O2" s="164"/>
      <c r="P2" s="164"/>
      <c r="Q2" s="164"/>
      <c r="R2" s="164"/>
      <c r="S2" s="165"/>
      <c r="T2" s="6"/>
      <c r="U2" s="6"/>
      <c r="V2" s="121"/>
      <c r="W2" s="15"/>
      <c r="X2" s="15"/>
    </row>
    <row r="3" spans="1:24" ht="69" customHeight="1" thickBot="1">
      <c r="A3" s="106"/>
      <c r="B3" s="7"/>
      <c r="C3" s="8"/>
      <c r="D3" s="8"/>
      <c r="E3" s="8"/>
      <c r="F3" s="8"/>
      <c r="G3" s="8"/>
      <c r="H3" s="8"/>
      <c r="I3" s="157" t="s">
        <v>3</v>
      </c>
      <c r="J3" s="158"/>
      <c r="K3" s="159"/>
      <c r="L3" s="9"/>
      <c r="M3" s="10"/>
      <c r="N3" s="12"/>
      <c r="O3" s="13"/>
      <c r="P3" s="13"/>
      <c r="Q3" s="13"/>
      <c r="R3" s="160" t="s">
        <v>4</v>
      </c>
      <c r="S3" s="161"/>
      <c r="T3" s="162" t="s">
        <v>5</v>
      </c>
      <c r="U3" s="162"/>
      <c r="V3" s="162"/>
      <c r="W3" s="162"/>
      <c r="X3" s="162"/>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6" t="s">
        <v>23</v>
      </c>
      <c r="U4" s="156" t="s">
        <v>24</v>
      </c>
      <c r="V4" s="122" t="s">
        <v>25</v>
      </c>
      <c r="W4" s="156" t="s">
        <v>14</v>
      </c>
      <c r="X4" s="156"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93" t="s">
        <v>34</v>
      </c>
      <c r="C6" s="94" t="s">
        <v>35</v>
      </c>
      <c r="D6" s="94" t="s">
        <v>36</v>
      </c>
      <c r="E6" s="94" t="s">
        <v>37</v>
      </c>
      <c r="F6" s="94" t="s">
        <v>30</v>
      </c>
      <c r="G6" s="94">
        <v>150</v>
      </c>
      <c r="H6" s="95" t="s">
        <v>38</v>
      </c>
      <c r="I6" s="19" t="s">
        <v>32</v>
      </c>
      <c r="J6" s="127">
        <v>10</v>
      </c>
      <c r="K6" s="22">
        <v>50</v>
      </c>
      <c r="L6" s="23"/>
      <c r="M6" s="16"/>
      <c r="N6" s="37">
        <v>90</v>
      </c>
      <c r="O6" s="34" t="s">
        <v>39</v>
      </c>
      <c r="P6" s="35">
        <v>420</v>
      </c>
      <c r="Q6" s="92">
        <v>0</v>
      </c>
      <c r="R6" s="67" t="s">
        <v>40</v>
      </c>
      <c r="S6" s="45">
        <v>740</v>
      </c>
      <c r="T6" s="39">
        <f t="shared" ref="T6" si="0">IF(ISBLANK(N6),G6,N6)</f>
        <v>90</v>
      </c>
      <c r="U6" s="17">
        <f t="shared" ref="U6" si="1">24*P6+Q6</f>
        <v>10080</v>
      </c>
      <c r="V6" s="124" cm="1">
        <f t="array" ref="V6">_xlfn.IFS(ISBLANK(O6),0,O6="Fiber",40,O6="Fixed Wireless",20,O6="Copper",10)</f>
        <v>40</v>
      </c>
      <c r="W6" s="18">
        <f t="shared" ref="W6" si="2">J6</f>
        <v>10</v>
      </c>
      <c r="X6" s="18">
        <f t="shared" ref="X6" si="3">K6</f>
        <v>50</v>
      </c>
    </row>
    <row r="7" spans="1:24" ht="69" customHeight="1">
      <c r="A7" s="105">
        <v>2</v>
      </c>
      <c r="B7" s="59" t="s">
        <v>41</v>
      </c>
      <c r="C7" s="99" t="s">
        <v>42</v>
      </c>
      <c r="D7" s="52" t="s">
        <v>43</v>
      </c>
      <c r="E7" s="99" t="s">
        <v>44</v>
      </c>
      <c r="F7" s="88" t="s">
        <v>30</v>
      </c>
      <c r="G7" s="88">
        <v>150</v>
      </c>
      <c r="H7" s="100" t="s">
        <v>31</v>
      </c>
      <c r="I7" s="51" t="s">
        <v>32</v>
      </c>
      <c r="J7" s="128">
        <v>10</v>
      </c>
      <c r="K7" s="54">
        <v>50</v>
      </c>
      <c r="L7" s="55"/>
      <c r="M7" s="16"/>
      <c r="N7" s="56"/>
      <c r="O7" s="57"/>
      <c r="P7" s="58"/>
      <c r="Q7" s="43"/>
      <c r="R7" s="71"/>
      <c r="S7" s="46"/>
      <c r="T7" s="39">
        <f t="shared" ref="T7:T9" si="4">IF(ISBLANK(N7),G7,N7)</f>
        <v>150</v>
      </c>
      <c r="U7" s="17">
        <f t="shared" ref="U7:U9" si="5">24*P7+Q7</f>
        <v>0</v>
      </c>
      <c r="V7" s="124" cm="1">
        <f t="array" ref="V7">_xlfn.IFS(ISBLANK(O7),0,O7="Fiber",40,O7="Fixed Wireless",20,O7="Copper",10)</f>
        <v>0</v>
      </c>
      <c r="W7" s="18">
        <f t="shared" ref="W7:W9" si="6">J7</f>
        <v>10</v>
      </c>
      <c r="X7" s="18">
        <f t="shared" ref="X7:X9" si="7">K7</f>
        <v>50</v>
      </c>
    </row>
    <row r="8" spans="1:24" ht="69" customHeight="1">
      <c r="A8" s="105">
        <v>3</v>
      </c>
      <c r="B8" s="93" t="s">
        <v>45</v>
      </c>
      <c r="C8" s="94" t="s">
        <v>46</v>
      </c>
      <c r="D8" s="94" t="s">
        <v>47</v>
      </c>
      <c r="E8" s="94" t="s">
        <v>48</v>
      </c>
      <c r="F8" s="94" t="s">
        <v>30</v>
      </c>
      <c r="G8" s="94">
        <v>150</v>
      </c>
      <c r="H8" s="95" t="s">
        <v>38</v>
      </c>
      <c r="I8" s="93" t="s">
        <v>32</v>
      </c>
      <c r="J8" s="126">
        <v>10</v>
      </c>
      <c r="K8" s="96">
        <v>50</v>
      </c>
      <c r="L8" s="97" t="s">
        <v>49</v>
      </c>
      <c r="M8" s="16"/>
      <c r="N8" s="98"/>
      <c r="O8" s="91"/>
      <c r="P8" s="91"/>
      <c r="Q8" s="92"/>
      <c r="R8" s="67" t="s">
        <v>40</v>
      </c>
      <c r="S8" s="144"/>
      <c r="T8" s="39">
        <f t="shared" si="4"/>
        <v>150</v>
      </c>
      <c r="U8" s="17">
        <f t="shared" si="5"/>
        <v>0</v>
      </c>
      <c r="V8" s="124" cm="1">
        <f t="array" ref="V8">_xlfn.IFS(ISBLANK(O8),0,O8="Fiber",40,O8="Fixed Wireless",20,O8="Copper",10)</f>
        <v>0</v>
      </c>
      <c r="W8" s="18">
        <f t="shared" si="6"/>
        <v>10</v>
      </c>
      <c r="X8" s="18">
        <f t="shared" si="7"/>
        <v>50</v>
      </c>
    </row>
    <row r="9" spans="1:24" ht="69" customHeight="1">
      <c r="A9" s="105">
        <v>4</v>
      </c>
      <c r="B9" s="59" t="s">
        <v>50</v>
      </c>
      <c r="C9" s="60" t="s">
        <v>51</v>
      </c>
      <c r="D9" s="52" t="s">
        <v>52</v>
      </c>
      <c r="E9" s="60" t="s">
        <v>53</v>
      </c>
      <c r="F9" s="60" t="s">
        <v>30</v>
      </c>
      <c r="G9" s="60">
        <v>150</v>
      </c>
      <c r="H9" s="61" t="s">
        <v>31</v>
      </c>
      <c r="I9" s="59" t="s">
        <v>32</v>
      </c>
      <c r="J9" s="129">
        <v>10</v>
      </c>
      <c r="K9" s="62">
        <v>50</v>
      </c>
      <c r="L9" s="55"/>
      <c r="M9" s="16"/>
      <c r="N9" s="56"/>
      <c r="O9" s="57" t="s">
        <v>39</v>
      </c>
      <c r="P9" s="58">
        <v>475</v>
      </c>
      <c r="Q9" s="43">
        <v>0</v>
      </c>
      <c r="R9" s="71">
        <v>575</v>
      </c>
      <c r="S9" s="46">
        <v>975</v>
      </c>
      <c r="T9" s="39">
        <f t="shared" si="4"/>
        <v>150</v>
      </c>
      <c r="U9" s="17">
        <f t="shared" si="5"/>
        <v>11400</v>
      </c>
      <c r="V9" s="124" cm="1">
        <f t="array" ref="V9">_xlfn.IFS(ISBLANK(O9),0,O9="Fiber",40,O9="Fixed Wireless",20,O9="Copper",10)</f>
        <v>40</v>
      </c>
      <c r="W9" s="18">
        <f t="shared" si="6"/>
        <v>10</v>
      </c>
      <c r="X9" s="18">
        <f t="shared" si="7"/>
        <v>50</v>
      </c>
    </row>
    <row r="10" spans="1:24" ht="69" customHeight="1">
      <c r="A10" s="105">
        <v>5</v>
      </c>
      <c r="B10" s="93" t="s">
        <v>54</v>
      </c>
      <c r="C10" s="94" t="s">
        <v>55</v>
      </c>
      <c r="D10" s="94" t="s">
        <v>56</v>
      </c>
      <c r="E10" s="94" t="s">
        <v>57</v>
      </c>
      <c r="F10" s="94" t="s">
        <v>30</v>
      </c>
      <c r="G10" s="94">
        <v>90</v>
      </c>
      <c r="H10" s="95" t="s">
        <v>31</v>
      </c>
      <c r="I10" s="93" t="s">
        <v>32</v>
      </c>
      <c r="J10" s="126">
        <v>10</v>
      </c>
      <c r="K10" s="96">
        <v>50</v>
      </c>
      <c r="L10" s="97"/>
      <c r="M10" s="16"/>
      <c r="N10" s="98"/>
      <c r="O10" s="91" t="s">
        <v>39</v>
      </c>
      <c r="P10" s="91">
        <v>995</v>
      </c>
      <c r="Q10" s="92">
        <v>0</v>
      </c>
      <c r="R10" s="137">
        <v>995</v>
      </c>
      <c r="S10" s="144">
        <v>995</v>
      </c>
      <c r="T10" s="39">
        <f t="shared" ref="T10:T58" si="8">IF(ISBLANK(N10),G10,N10)</f>
        <v>90</v>
      </c>
      <c r="U10" s="17">
        <f t="shared" ref="U10:U58" si="9">24*P10+Q10</f>
        <v>23880</v>
      </c>
      <c r="V10" s="124" cm="1">
        <f t="array" ref="V10">_xlfn.IFS(ISBLANK(O10),0,O10="Fiber",40,O10="Fixed Wireless",20,O10="Copper",10)</f>
        <v>40</v>
      </c>
      <c r="W10" s="18">
        <f t="shared" ref="W10:W58" si="10">J10</f>
        <v>10</v>
      </c>
      <c r="X10" s="18">
        <f t="shared" ref="X10:X16" si="11">K10</f>
        <v>50</v>
      </c>
    </row>
    <row r="11" spans="1:24" ht="69" customHeight="1">
      <c r="A11" s="105">
        <v>6</v>
      </c>
      <c r="B11" s="86" t="s">
        <v>58</v>
      </c>
      <c r="C11" s="99" t="s">
        <v>55</v>
      </c>
      <c r="D11" s="99" t="s">
        <v>59</v>
      </c>
      <c r="E11" s="99" t="s">
        <v>57</v>
      </c>
      <c r="F11" s="88" t="s">
        <v>30</v>
      </c>
      <c r="G11" s="88">
        <v>90</v>
      </c>
      <c r="H11" s="100" t="s">
        <v>38</v>
      </c>
      <c r="I11" s="86" t="s">
        <v>32</v>
      </c>
      <c r="J11" s="130">
        <v>10</v>
      </c>
      <c r="K11" s="101">
        <v>50</v>
      </c>
      <c r="L11" s="87"/>
      <c r="M11" s="16"/>
      <c r="N11" s="41" t="s">
        <v>60</v>
      </c>
      <c r="O11" s="42" t="s">
        <v>39</v>
      </c>
      <c r="P11" s="43">
        <v>995</v>
      </c>
      <c r="Q11" s="43">
        <v>0</v>
      </c>
      <c r="R11" s="155" t="s">
        <v>40</v>
      </c>
      <c r="S11" s="44">
        <v>995</v>
      </c>
      <c r="T11" s="39" t="str">
        <f t="shared" si="8"/>
        <v xml:space="preserve"> </v>
      </c>
      <c r="U11" s="17">
        <f t="shared" si="9"/>
        <v>23880</v>
      </c>
      <c r="V11" s="124" cm="1">
        <f t="array" ref="V11">_xlfn.IFS(ISBLANK(O11),0,O11="Fiber",40,O11="Fixed Wireless",20,O11="Copper",10)</f>
        <v>40</v>
      </c>
      <c r="W11" s="18">
        <f t="shared" si="10"/>
        <v>10</v>
      </c>
      <c r="X11" s="18">
        <f t="shared" si="11"/>
        <v>50</v>
      </c>
    </row>
    <row r="12" spans="1:24" ht="69" customHeight="1">
      <c r="A12" s="105">
        <v>7</v>
      </c>
      <c r="B12" s="19" t="s">
        <v>61</v>
      </c>
      <c r="C12" s="30" t="s">
        <v>62</v>
      </c>
      <c r="D12" s="30" t="s">
        <v>63</v>
      </c>
      <c r="E12" s="30" t="s">
        <v>64</v>
      </c>
      <c r="F12" s="20" t="s">
        <v>65</v>
      </c>
      <c r="G12" s="20">
        <v>150</v>
      </c>
      <c r="H12" s="21" t="s">
        <v>66</v>
      </c>
      <c r="I12" s="19" t="s">
        <v>32</v>
      </c>
      <c r="J12" s="127">
        <v>10</v>
      </c>
      <c r="K12" s="22">
        <v>50</v>
      </c>
      <c r="L12" s="23" t="s">
        <v>67</v>
      </c>
      <c r="M12" s="16"/>
      <c r="N12" s="37">
        <v>125</v>
      </c>
      <c r="O12" s="34" t="s">
        <v>39</v>
      </c>
      <c r="P12" s="35">
        <v>750</v>
      </c>
      <c r="Q12" s="92">
        <v>0</v>
      </c>
      <c r="R12" s="136">
        <v>750</v>
      </c>
      <c r="S12" s="145" t="s">
        <v>40</v>
      </c>
      <c r="T12" s="39">
        <f t="shared" si="8"/>
        <v>125</v>
      </c>
      <c r="U12" s="17">
        <f t="shared" si="9"/>
        <v>18000</v>
      </c>
      <c r="V12" s="124" cm="1">
        <f t="array" ref="V12">_xlfn.IFS(ISBLANK(O12),0,O12="Fiber",40,O12="Fixed Wireless",20,O12="Copper",10)</f>
        <v>40</v>
      </c>
      <c r="W12" s="18">
        <f t="shared" si="10"/>
        <v>10</v>
      </c>
      <c r="X12" s="18">
        <f t="shared" si="11"/>
        <v>50</v>
      </c>
    </row>
    <row r="13" spans="1:24" ht="69" customHeight="1">
      <c r="A13" s="105">
        <v>8</v>
      </c>
      <c r="B13" s="86" t="s">
        <v>68</v>
      </c>
      <c r="C13" s="99" t="s">
        <v>69</v>
      </c>
      <c r="D13" s="30" t="s">
        <v>63</v>
      </c>
      <c r="E13" s="99" t="s">
        <v>64</v>
      </c>
      <c r="F13" s="88" t="s">
        <v>65</v>
      </c>
      <c r="G13" s="88">
        <v>150</v>
      </c>
      <c r="H13" s="100" t="s">
        <v>66</v>
      </c>
      <c r="I13" s="86" t="s">
        <v>32</v>
      </c>
      <c r="J13" s="130">
        <v>10</v>
      </c>
      <c r="K13" s="101">
        <v>50</v>
      </c>
      <c r="L13" s="87" t="s">
        <v>67</v>
      </c>
      <c r="M13" s="16"/>
      <c r="N13" s="56"/>
      <c r="O13" s="57"/>
      <c r="P13" s="58"/>
      <c r="Q13" s="43"/>
      <c r="R13" s="69"/>
      <c r="S13" s="155" t="s">
        <v>40</v>
      </c>
      <c r="T13" s="39">
        <f t="shared" si="8"/>
        <v>150</v>
      </c>
      <c r="U13" s="17">
        <f t="shared" si="9"/>
        <v>0</v>
      </c>
      <c r="V13" s="124" cm="1">
        <f t="array" ref="V13">_xlfn.IFS(ISBLANK(O13),0,O13="Fiber",40,O13="Fixed Wireless",20,O13="Copper",10)</f>
        <v>0</v>
      </c>
      <c r="W13" s="18">
        <f t="shared" si="10"/>
        <v>10</v>
      </c>
      <c r="X13" s="18">
        <f t="shared" si="11"/>
        <v>50</v>
      </c>
    </row>
    <row r="14" spans="1:24" ht="69" customHeight="1">
      <c r="A14" s="105">
        <v>9</v>
      </c>
      <c r="B14" s="19" t="s">
        <v>70</v>
      </c>
      <c r="C14" s="20" t="s">
        <v>71</v>
      </c>
      <c r="D14" s="30" t="s">
        <v>63</v>
      </c>
      <c r="E14" s="20" t="s">
        <v>64</v>
      </c>
      <c r="F14" s="20" t="s">
        <v>65</v>
      </c>
      <c r="G14" s="20">
        <v>150</v>
      </c>
      <c r="H14" s="21" t="s">
        <v>38</v>
      </c>
      <c r="I14" s="19" t="s">
        <v>32</v>
      </c>
      <c r="J14" s="127">
        <v>10</v>
      </c>
      <c r="K14" s="22">
        <v>50</v>
      </c>
      <c r="L14" s="23" t="s">
        <v>67</v>
      </c>
      <c r="M14" s="16"/>
      <c r="N14" s="37"/>
      <c r="O14" s="34"/>
      <c r="P14" s="35"/>
      <c r="Q14" s="92"/>
      <c r="R14" s="67" t="s">
        <v>40</v>
      </c>
      <c r="S14" s="63"/>
      <c r="T14" s="39">
        <f t="shared" si="8"/>
        <v>150</v>
      </c>
      <c r="U14" s="17">
        <f t="shared" si="9"/>
        <v>0</v>
      </c>
      <c r="V14" s="124" cm="1">
        <f t="array" ref="V14">_xlfn.IFS(ISBLANK(O14),0,O14="Fiber",40,O14="Fixed Wireless",20,O14="Copper",10)</f>
        <v>0</v>
      </c>
      <c r="W14" s="18">
        <f t="shared" si="10"/>
        <v>10</v>
      </c>
      <c r="X14" s="18">
        <f t="shared" si="11"/>
        <v>50</v>
      </c>
    </row>
    <row r="15" spans="1:24" s="154" customFormat="1" ht="69" customHeight="1">
      <c r="A15" s="146">
        <v>10</v>
      </c>
      <c r="B15" s="24" t="s">
        <v>72</v>
      </c>
      <c r="C15" s="147" t="s">
        <v>73</v>
      </c>
      <c r="D15" s="72" t="s">
        <v>63</v>
      </c>
      <c r="E15" s="25" t="s">
        <v>64</v>
      </c>
      <c r="F15" s="25" t="s">
        <v>65</v>
      </c>
      <c r="G15" s="25">
        <v>150</v>
      </c>
      <c r="H15" s="26" t="s">
        <v>66</v>
      </c>
      <c r="I15" s="24" t="s">
        <v>32</v>
      </c>
      <c r="J15" s="131">
        <v>10</v>
      </c>
      <c r="K15" s="27">
        <v>50</v>
      </c>
      <c r="L15" s="28" t="s">
        <v>67</v>
      </c>
      <c r="M15" s="3"/>
      <c r="N15" s="41"/>
      <c r="O15" s="42"/>
      <c r="P15" s="43"/>
      <c r="Q15" s="43"/>
      <c r="R15" s="148"/>
      <c r="S15" s="149" t="s">
        <v>40</v>
      </c>
      <c r="T15" s="150">
        <f t="shared" si="8"/>
        <v>150</v>
      </c>
      <c r="U15" s="151">
        <f t="shared" si="9"/>
        <v>0</v>
      </c>
      <c r="V15" s="152" cm="1">
        <f t="array" ref="V15">_xlfn.IFS(ISBLANK(O15),0,O15="Fiber",40,O15="Fixed Wireless",20,O15="Copper",10)</f>
        <v>0</v>
      </c>
      <c r="W15" s="153">
        <f t="shared" si="10"/>
        <v>10</v>
      </c>
      <c r="X15" s="153">
        <f t="shared" si="11"/>
        <v>50</v>
      </c>
    </row>
    <row r="16" spans="1:24" ht="69" customHeight="1">
      <c r="A16" s="105">
        <v>11</v>
      </c>
      <c r="B16" s="19" t="s">
        <v>74</v>
      </c>
      <c r="C16" s="20" t="s">
        <v>75</v>
      </c>
      <c r="D16" s="30" t="s">
        <v>63</v>
      </c>
      <c r="E16" s="20" t="s">
        <v>64</v>
      </c>
      <c r="F16" s="20" t="s">
        <v>65</v>
      </c>
      <c r="G16" s="20">
        <v>150</v>
      </c>
      <c r="H16" s="21" t="s">
        <v>38</v>
      </c>
      <c r="I16" s="19" t="s">
        <v>32</v>
      </c>
      <c r="J16" s="127">
        <v>10</v>
      </c>
      <c r="K16" s="22">
        <v>50</v>
      </c>
      <c r="L16" s="23" t="s">
        <v>67</v>
      </c>
      <c r="M16" s="16"/>
      <c r="N16" s="37"/>
      <c r="O16" s="34"/>
      <c r="P16" s="35"/>
      <c r="Q16" s="92"/>
      <c r="R16" s="67" t="s">
        <v>40</v>
      </c>
      <c r="S16" s="65"/>
      <c r="T16" s="39">
        <f t="shared" si="8"/>
        <v>150</v>
      </c>
      <c r="U16" s="17">
        <f t="shared" si="9"/>
        <v>0</v>
      </c>
      <c r="V16" s="124" cm="1">
        <f t="array" ref="V16">_xlfn.IFS(ISBLANK(O16),0,O16="Fiber",40,O16="Fixed Wireless",20,O16="Copper",10)</f>
        <v>0</v>
      </c>
      <c r="W16" s="18">
        <f t="shared" si="10"/>
        <v>10</v>
      </c>
      <c r="X16" s="18">
        <f t="shared" si="11"/>
        <v>50</v>
      </c>
    </row>
    <row r="17" spans="1:24" ht="69" customHeight="1">
      <c r="A17" s="105">
        <v>12</v>
      </c>
      <c r="B17" s="24" t="s">
        <v>76</v>
      </c>
      <c r="C17" s="25" t="s">
        <v>77</v>
      </c>
      <c r="D17" s="25" t="s">
        <v>78</v>
      </c>
      <c r="E17" s="25" t="s">
        <v>79</v>
      </c>
      <c r="F17" s="25" t="s">
        <v>30</v>
      </c>
      <c r="G17" s="25">
        <v>200</v>
      </c>
      <c r="H17" s="26" t="s">
        <v>31</v>
      </c>
      <c r="I17" s="24" t="s">
        <v>32</v>
      </c>
      <c r="J17" s="131">
        <v>10</v>
      </c>
      <c r="K17" s="27">
        <v>50</v>
      </c>
      <c r="L17" s="28"/>
      <c r="M17" s="16"/>
      <c r="N17" s="56"/>
      <c r="O17" s="57"/>
      <c r="P17" s="58"/>
      <c r="Q17" s="43"/>
      <c r="R17" s="40"/>
      <c r="S17" s="46"/>
      <c r="T17" s="39">
        <f t="shared" si="8"/>
        <v>200</v>
      </c>
      <c r="U17" s="17">
        <f t="shared" si="9"/>
        <v>0</v>
      </c>
      <c r="V17" s="124" cm="1">
        <f t="array" ref="V17">_xlfn.IFS(ISBLANK(O17),0,O17="Fiber",40,O17="Fixed Wireless",20,O17="Copper",10)</f>
        <v>0</v>
      </c>
      <c r="W17" s="18">
        <f t="shared" si="10"/>
        <v>10</v>
      </c>
      <c r="X17" s="18">
        <f t="shared" ref="X17:X30" si="12">K17</f>
        <v>50</v>
      </c>
    </row>
    <row r="18" spans="1:24" ht="69" customHeight="1">
      <c r="A18" s="105">
        <v>13</v>
      </c>
      <c r="B18" s="19" t="s">
        <v>76</v>
      </c>
      <c r="C18" s="20" t="s">
        <v>77</v>
      </c>
      <c r="D18" s="20" t="s">
        <v>80</v>
      </c>
      <c r="E18" s="20" t="s">
        <v>79</v>
      </c>
      <c r="F18" s="20" t="s">
        <v>30</v>
      </c>
      <c r="G18" s="20">
        <v>200</v>
      </c>
      <c r="H18" s="21" t="s">
        <v>38</v>
      </c>
      <c r="I18" s="19" t="s">
        <v>32</v>
      </c>
      <c r="J18" s="127">
        <v>10</v>
      </c>
      <c r="K18" s="22">
        <v>50</v>
      </c>
      <c r="L18" s="23"/>
      <c r="M18" s="16"/>
      <c r="N18" s="37"/>
      <c r="O18" s="34"/>
      <c r="P18" s="35"/>
      <c r="Q18" s="92"/>
      <c r="R18" s="67" t="s">
        <v>40</v>
      </c>
      <c r="S18" s="36"/>
      <c r="T18" s="14">
        <f t="shared" si="8"/>
        <v>200</v>
      </c>
      <c r="U18" s="17">
        <f t="shared" si="9"/>
        <v>0</v>
      </c>
      <c r="V18" s="124" cm="1">
        <f t="array" ref="V18">_xlfn.IFS(ISBLANK(O18),0,O18="Fiber",40,O18="Fixed Wireless",20,O18="Copper",10)</f>
        <v>0</v>
      </c>
      <c r="W18" s="18">
        <f t="shared" si="10"/>
        <v>10</v>
      </c>
      <c r="X18" s="18">
        <f t="shared" si="12"/>
        <v>50</v>
      </c>
    </row>
    <row r="19" spans="1:24" ht="94.5">
      <c r="A19" s="105">
        <v>14</v>
      </c>
      <c r="B19" s="138" t="s">
        <v>81</v>
      </c>
      <c r="C19" s="139" t="s">
        <v>82</v>
      </c>
      <c r="D19" s="139" t="s">
        <v>83</v>
      </c>
      <c r="E19" s="139" t="s">
        <v>84</v>
      </c>
      <c r="F19" s="139" t="s">
        <v>30</v>
      </c>
      <c r="G19" s="139">
        <v>200</v>
      </c>
      <c r="H19" s="140" t="s">
        <v>38</v>
      </c>
      <c r="I19" s="138" t="s">
        <v>32</v>
      </c>
      <c r="J19" s="141">
        <v>10</v>
      </c>
      <c r="K19" s="142">
        <v>50</v>
      </c>
      <c r="L19" s="143"/>
      <c r="M19" s="16"/>
      <c r="N19" s="56"/>
      <c r="O19" s="57"/>
      <c r="P19" s="58"/>
      <c r="Q19" s="43"/>
      <c r="R19" s="68" t="s">
        <v>40</v>
      </c>
      <c r="S19" s="46"/>
      <c r="T19" s="39">
        <f t="shared" si="8"/>
        <v>200</v>
      </c>
      <c r="U19" s="17">
        <f t="shared" si="9"/>
        <v>0</v>
      </c>
      <c r="V19" s="124" cm="1">
        <f t="array" ref="V19">_xlfn.IFS(ISBLANK(O19),0,O19="Fiber",40,O19="Fixed Wireless",20,O19="Copper",10)</f>
        <v>0</v>
      </c>
      <c r="W19" s="18">
        <f t="shared" si="10"/>
        <v>10</v>
      </c>
      <c r="X19" s="18">
        <f t="shared" si="12"/>
        <v>50</v>
      </c>
    </row>
    <row r="20" spans="1:24" ht="47.25">
      <c r="A20" s="105">
        <v>17</v>
      </c>
      <c r="B20" s="19" t="s">
        <v>85</v>
      </c>
      <c r="C20" s="20" t="s">
        <v>86</v>
      </c>
      <c r="D20" s="20" t="s">
        <v>87</v>
      </c>
      <c r="E20" s="20" t="s">
        <v>88</v>
      </c>
      <c r="F20" s="20" t="s">
        <v>30</v>
      </c>
      <c r="G20" s="20">
        <v>150</v>
      </c>
      <c r="H20" s="21" t="s">
        <v>31</v>
      </c>
      <c r="I20" s="19" t="s">
        <v>32</v>
      </c>
      <c r="J20" s="127">
        <v>10</v>
      </c>
      <c r="K20" s="22">
        <v>50</v>
      </c>
      <c r="L20" s="23"/>
      <c r="M20" s="38"/>
      <c r="N20" s="37"/>
      <c r="O20" s="34" t="s">
        <v>39</v>
      </c>
      <c r="P20" s="35">
        <v>1650</v>
      </c>
      <c r="Q20" s="92">
        <v>0</v>
      </c>
      <c r="R20" s="48">
        <v>1650</v>
      </c>
      <c r="S20" s="45">
        <v>1650</v>
      </c>
      <c r="T20" s="39">
        <f t="shared" si="8"/>
        <v>150</v>
      </c>
      <c r="U20" s="17">
        <f t="shared" si="9"/>
        <v>39600</v>
      </c>
      <c r="V20" s="124" cm="1">
        <f t="array" ref="V20">_xlfn.IFS(ISBLANK(O20),0,O20="Fiber",40,O20="Fixed Wireless",20,O20="Copper",10)</f>
        <v>40</v>
      </c>
      <c r="W20" s="18">
        <f t="shared" si="10"/>
        <v>10</v>
      </c>
      <c r="X20" s="18">
        <f t="shared" si="12"/>
        <v>50</v>
      </c>
    </row>
    <row r="21" spans="1:24" ht="57.6" customHeight="1">
      <c r="A21" s="105">
        <v>1</v>
      </c>
      <c r="B21" s="59" t="s">
        <v>89</v>
      </c>
      <c r="C21" s="60" t="s">
        <v>90</v>
      </c>
      <c r="D21" s="52" t="s">
        <v>91</v>
      </c>
      <c r="E21" s="60" t="s">
        <v>92</v>
      </c>
      <c r="F21" s="60" t="s">
        <v>30</v>
      </c>
      <c r="G21" s="60">
        <v>150</v>
      </c>
      <c r="H21" s="61" t="s">
        <v>66</v>
      </c>
      <c r="I21" s="59" t="s">
        <v>32</v>
      </c>
      <c r="J21" s="129">
        <v>10</v>
      </c>
      <c r="K21" s="62">
        <v>50</v>
      </c>
      <c r="L21" s="55" t="s">
        <v>93</v>
      </c>
      <c r="M21" s="38"/>
      <c r="N21" s="56"/>
      <c r="O21" s="57"/>
      <c r="P21" s="58"/>
      <c r="Q21" s="43"/>
      <c r="R21" s="102"/>
      <c r="S21" s="68" t="s">
        <v>40</v>
      </c>
      <c r="T21" s="39">
        <f t="shared" si="8"/>
        <v>150</v>
      </c>
      <c r="U21" s="17">
        <f t="shared" si="9"/>
        <v>0</v>
      </c>
      <c r="V21" s="124" cm="1">
        <f t="array" ref="V21">_xlfn.IFS(ISBLANK(O21),0,O21="Fiber",40,O21="Fixed Wireless",20,O21="Copper",10)</f>
        <v>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00000000-0002-0000-0000-000000000000}">
      <formula1>"YES, NO"</formula1>
    </dataValidation>
    <dataValidation type="list" allowBlank="1" showInputMessage="1" showErrorMessage="1" sqref="O6:O58" xr:uid="{00000000-0002-0000-0000-000001000000}">
      <formula1>"Fiber, Copper, Fixed Wireless"</formula1>
    </dataValidation>
    <dataValidation type="decimal" showInputMessage="1" showErrorMessage="1" sqref="Q6:Q58"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2A83050E-D48E-4D4E-A604-442A2E4CFFF0}"/>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2025-02-05T21:41:00Z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