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2"/>
  <workbookPr defaultThemeVersion="124226"/>
  <mc:AlternateContent xmlns:mc="http://schemas.openxmlformats.org/markup-compatibility/2006">
    <mc:Choice Requires="x15">
      <x15ac:absPath xmlns:x15ac="http://schemas.microsoft.com/office/spreadsheetml/2010/11/ac" url="H:\My Drive\Jeff Stoner\Customers\WaTech\25-RFQ-024\"/>
    </mc:Choice>
  </mc:AlternateContent>
  <xr:revisionPtr revIDLastSave="0" documentId="8_{A0AD8B08-D9E1-4160-9CB9-D165ED45BA97}" xr6:coauthVersionLast="47" xr6:coauthVersionMax="47" xr10:uidLastSave="{00000000-0000-0000-0000-000000000000}"/>
  <bookViews>
    <workbookView xWindow="-105" yWindow="-105" windowWidth="19425" windowHeight="11505"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 i="19" l="1"/>
  <c r="U32" i="19" l="1"/>
  <c r="U31" i="19"/>
  <c r="U30" i="19"/>
  <c r="U29" i="19"/>
  <c r="U28" i="19"/>
  <c r="U27" i="19"/>
  <c r="U26" i="19"/>
  <c r="U25" i="19"/>
  <c r="U24" i="19"/>
  <c r="U23" i="19"/>
  <c r="U22" i="19"/>
  <c r="U21" i="19"/>
  <c r="U20" i="19"/>
  <c r="U19" i="19"/>
  <c r="U18" i="19"/>
  <c r="U17" i="19"/>
  <c r="U16" i="19"/>
  <c r="U15" i="19"/>
  <c r="U14" i="19"/>
  <c r="U13" i="19"/>
  <c r="U12" i="19"/>
  <c r="U11" i="19"/>
  <c r="U10" i="19"/>
  <c r="U9" i="19"/>
  <c r="U8" i="19"/>
  <c r="U7" i="19"/>
  <c r="U6" i="19"/>
  <c r="U5" i="19"/>
  <c r="U36" i="19"/>
  <c r="U35" i="19"/>
  <c r="U34" i="19"/>
  <c r="U33" i="19"/>
  <c r="X68" i="19"/>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W6" i="19"/>
  <c r="X6" i="19"/>
  <c r="X9" i="19"/>
  <c r="W9" i="19"/>
  <c r="V9" i="19" a="1"/>
  <c r="V9" i="19" s="1"/>
  <c r="T9" i="19"/>
  <c r="X8" i="19"/>
  <c r="W8" i="19"/>
  <c r="T8" i="19"/>
  <c r="X7" i="19"/>
  <c r="W7" i="19"/>
  <c r="T7" i="19"/>
  <c r="T5" i="19"/>
  <c r="V10" i="19" a="1"/>
  <c r="V10" i="19" s="1"/>
  <c r="V15" i="19" a="1"/>
  <c r="V15"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V17" i="19" a="1"/>
  <c r="V16" i="19" a="1"/>
  <c r="V14" i="19" a="1"/>
  <c r="V13" i="19" a="1"/>
  <c r="V12" i="19" a="1"/>
  <c r="V11" i="19" a="1"/>
  <c r="V8" i="19" a="1"/>
  <c r="V7" i="19" a="1"/>
  <c r="V6" i="19" a="1"/>
  <c r="V17" i="19" l="1"/>
  <c r="V16" i="19"/>
  <c r="V14" i="19"/>
  <c r="V13" i="19"/>
  <c r="V12" i="19"/>
  <c r="V11" i="19"/>
  <c r="V8" i="19"/>
  <c r="V7" i="19"/>
  <c r="V6"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X16" i="19"/>
  <c r="T16" i="19"/>
  <c r="X15" i="19"/>
  <c r="T15" i="19"/>
  <c r="X14" i="19"/>
  <c r="T14" i="19"/>
  <c r="X13" i="19"/>
  <c r="T13" i="19"/>
  <c r="X12" i="19"/>
  <c r="T12" i="19"/>
  <c r="X11" i="19"/>
  <c r="T11" i="19"/>
  <c r="X10" i="19"/>
  <c r="T10" i="19"/>
  <c r="X5" i="19"/>
  <c r="U59" i="19"/>
  <c r="U56" i="19"/>
  <c r="U54" i="19"/>
  <c r="U57" i="19"/>
  <c r="U65" i="19"/>
  <c r="U51" i="19"/>
  <c r="U64" i="19"/>
  <c r="U58" i="19"/>
  <c r="U52" i="19"/>
  <c r="U62" i="19"/>
  <c r="U66" i="19"/>
  <c r="U55" i="19"/>
  <c r="U60" i="19"/>
  <c r="U63" i="19"/>
  <c r="U53" i="19"/>
  <c r="U61" i="19"/>
  <c r="U67" i="19"/>
  <c r="U68"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<sst xmlns="http://schemas.openxmlformats.org/spreadsheetml/2006/main" count="193" uniqueCount="102">
  <si>
    <t>Evaluation Model for Solicitation Number 25-RFQ-024 Wireline Ethernet or Fixed Wireless Services - Amendment 4</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</si>
  <si>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</si>
  <si>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</si>
  <si>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</si>
  <si>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</si>
  <si>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</si>
  <si>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</si>
  <si>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</si>
  <si>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</si>
  <si>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</si>
  <si>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</si>
  <si>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</si>
  <si>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</si>
  <si>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</si>
  <si>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</si>
  <si>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</si>
  <si>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</si>
  <si>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</si>
  <si>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</si>
  <si>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</si>
  <si>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</si>
  <si>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</si>
  <si>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</si>
  <si>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</si>
  <si>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</si>
  <si>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</si>
  <si>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</si>
  <si>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</si>
  <si>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</si>
  <si>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</si>
  <si>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</si>
  <si>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</si>
  <si>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</si>
  <si>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</si>
  <si>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</si>
  <si>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2507 Evans Vista                                                                      Port Townsend, WA 98368-2634</t>
  </si>
  <si>
    <t>Liz Leona
360-789-9211
liz.leona@dshs.wa.gov</t>
  </si>
  <si>
    <t>Install extended handoff to LAN room 137, refer to attached site map (DSHS6137_Port Townsend-2507 Evans Vista-Floor Plan.pdf).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</si>
  <si>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</si>
  <si>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</si>
  <si>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</si>
  <si>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N/A</t>
  </si>
  <si>
    <t>DSHS4017</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</si>
  <si>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</si>
  <si>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</si>
  <si>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DSHS6138</t>
  </si>
  <si>
    <t>609 W Washington St, Ste 16                                                 Sequim, WA 98382-3291</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</si>
  <si>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</si>
  <si>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DSHS requires the use of existing pathways and requires vendor's installation drawing prior to work being done. Customer is requesting installation of vendor equipment capable for future upgrade.</t>
  </si>
  <si>
    <t xml:space="preserve">VE-SPO3214/DSHS1010/LTS-DSHS1010 </t>
  </si>
  <si>
    <t>1313 N Atlantic St, Ste 1000                                                       Spokane, WA 99201-2414</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</si>
  <si>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</si>
  <si>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</si>
  <si>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</si>
  <si>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</si>
  <si>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Ellensburg Licensing
504 E. Mountain View Ave, Suite 2, 
Ellensburg, WA 98926-3854</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</si>
  <si>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</si>
  <si>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</si>
  <si>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</si>
  <si>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</si>
  <si>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</si>
  <si>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</si>
  <si>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235 W 1st St                                                                                        Port Angeles, WA 98362-2604</t>
  </si>
  <si>
    <t>Install extended handoff to LAN room 06, refer to attached site map (DSHS6047_Port Angeles-235 W 1st-Floor Plan.pdf). Demarc/Vendor NID/Ethernet switch to be located no further than 10 feet from DSHS router in the same room as the current circuit.</t>
  </si>
  <si>
    <t>VE-LYN3102/DSHS3001/LTS-DSHS3001</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</si>
  <si>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</si>
  <si>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</si>
  <si>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</si>
  <si>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LNI_CWARE01</t>
  </si>
  <si>
    <t>7827-B Arab Dr SE                                                                               Olympia WA 98501-6898</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</si>
  <si>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</si>
  <si>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</si>
  <si>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</si>
  <si>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LNISQM</t>
  </si>
  <si>
    <t>540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</si>
  <si>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</si>
  <si>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</si>
  <si>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</si>
  <si>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DOCLGV2</t>
  </si>
  <si>
    <t>Longview Central Unit 2                                                                  1953 7th Ave                                                                                     Longview WA 98632-4067</t>
  </si>
  <si>
    <t>Mark E Mosebach                            memosebach@doc1.wa.gov              360-449-7658</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</si>
  <si>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</si>
  <si>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DOCMSL1</t>
  </si>
  <si>
    <t>Moses Lake Office                                                                                  530 S Interlake Rd, IT/Telecom Room 106                                                           Moses Lake WA 98837-2910</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</si>
  <si>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</si>
  <si>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</si>
  <si>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</si>
  <si>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</si>
  <si>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</si>
  <si>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</si>
  <si>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</si>
  <si>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</si>
  <si>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2822 Euclid Ave
Wenatchee, WA 98801-5916</t>
  </si>
  <si>
    <t>Install to existing path and per LCON direction.</t>
  </si>
  <si>
    <t>NO</t>
  </si>
  <si>
    <t>1. Copper handoff.
2. 1600 MTU minimum.
3. Install extended handoff to within 10 feet of WSP edge device per LCON instruction.
4. All site modifications must be approved by LCON.</t>
  </si>
  <si>
    <t>WSP1901</t>
  </si>
  <si>
    <t>291 Thorp Hwy S.
Ellensburg, WA 98926-8001</t>
  </si>
  <si>
    <t>VE-CTH3501/CNTY3501</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</si>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</sst>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84"/>
  <sheetViews>
    <sheetView tabSelected="1" topLeftCell="A16" zoomScale="60" zoomScaleNormal="60" workbookViewId="0">
      <selection activeCell="C17" sqref="C17"/>
    </sheetView>
  </sheetViews>
  <sheetFormatPr defaultRowHeight="15"/>
  <cols>
    <col min="1" max="1" width="4" style="80" customWidth="1"/>
    <col min="2" max="2" width="46.42578125" customWidth="1"/>
    <col min="3" max="3" width="56.5703125" style="132" customWidth="1"/>
    <col min="4" max="4" width="33.7109375" customWidth="1"/>
    <col min="5" max="5" width="65.42578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3.5703125" customWidth="1"/>
    <col min="13" max="13" width="1.5703125" customWidth="1"/>
    <col min="14" max="14" width="21.7109375" customWidth="1"/>
    <col min="15" max="15" width="18" customWidth="1"/>
    <col min="16" max="16" width="13.140625" customWidth="1"/>
    <col min="17" max="17" width="13.42578125" customWidth="1"/>
    <col min="18" max="18" width="15.140625" customWidth="1"/>
    <col min="19" max="19" width="16.5703125" customWidth="1"/>
    <col min="20" max="20" width="9.7109375" customWidth="1"/>
    <col min="21" max="21" width="21" customWidth="1"/>
    <col min="22" max="22" width="16" style="96" customWidth="1"/>
    <col min="23" max="23" width="17.7109375" customWidth="1"/>
    <col min="24" max="24" width="14.7109375" customWidth="1"/>
  </cols>
  <sheetData>
    <row r="1" spans="1:24" ht="16.5" thickBot="1">
      <c r="A1" s="77" t="s">
        <v>0</v>
      </c>
      <c r="B1" s="11"/>
      <c r="C1" s="11"/>
      <c r="D1" s="11"/>
      <c r="E1" s="11"/>
      <c r="F1" s="11"/>
      <c r="G1" s="11"/>
      <c r="H1" s="11"/>
      <c r="I1" s="11"/>
      <c r="J1" s="11"/>
      <c r="K1" s="11"/>
      <c r="L1" s="11"/>
      <c r="M1" s="15"/>
      <c r="N1" s="15"/>
      <c r="O1" s="1"/>
      <c r="P1" s="1"/>
      <c r="Q1" s="2"/>
      <c r="R1" s="2"/>
      <c r="S1" s="2"/>
      <c r="T1" s="3"/>
      <c r="U1" s="3"/>
      <c r="V1" s="91"/>
      <c r="W1" s="15"/>
      <c r="X1" s="15"/>
    </row>
    <row r="2" spans="1:24" ht="16.5" thickBot="1">
      <c r="A2" s="78"/>
      <c r="B2" s="76" t="s">
        <v>1</v>
      </c>
      <c r="C2" s="4"/>
      <c r="D2" s="4"/>
      <c r="E2" s="4"/>
      <c r="F2" s="4"/>
      <c r="G2" s="4"/>
      <c r="H2" s="4"/>
      <c r="I2" s="4"/>
      <c r="J2" s="4"/>
      <c r="K2" s="4"/>
      <c r="L2" s="5"/>
      <c r="M2" s="16"/>
      <c r="N2" s="156" t="s">
        <v>2</v>
      </c>
      <c r="O2" s="157"/>
      <c r="P2" s="157"/>
      <c r="Q2" s="157"/>
      <c r="R2" s="157"/>
      <c r="S2" s="158"/>
      <c r="T2" s="6"/>
      <c r="U2" s="6"/>
      <c r="V2" s="92"/>
      <c r="W2" s="15"/>
      <c r="X2" s="15"/>
    </row>
    <row r="3" spans="1:24" ht="16.5" thickBot="1">
      <c r="A3" s="79"/>
      <c r="B3" s="7"/>
      <c r="C3" s="8"/>
      <c r="D3" s="8"/>
      <c r="E3" s="8"/>
      <c r="F3" s="8"/>
      <c r="G3" s="8"/>
      <c r="H3" s="8"/>
      <c r="I3" s="150" t="s">
        <v>3</v>
      </c>
      <c r="J3" s="151"/>
      <c r="K3" s="152"/>
      <c r="L3" s="9"/>
      <c r="M3" s="10"/>
      <c r="N3" s="12"/>
      <c r="O3" s="13"/>
      <c r="P3" s="13"/>
      <c r="Q3" s="13"/>
      <c r="R3" s="153" t="s">
        <v>4</v>
      </c>
      <c r="S3" s="154"/>
      <c r="T3" s="155" t="s">
        <v>5</v>
      </c>
      <c r="U3" s="155"/>
      <c r="V3" s="155"/>
      <c r="W3" s="155"/>
      <c r="X3" s="155"/>
    </row>
    <row r="4" spans="1:24" ht="79.5" thickBot="1">
      <c r="A4" s="79"/>
      <c r="B4" s="57" t="s">
        <v>6</v>
      </c>
      <c r="C4" s="55" t="s">
        <v>7</v>
      </c>
      <c r="D4" s="55" t="s">
        <v>8</v>
      </c>
      <c r="E4" s="55" t="s">
        <v>9</v>
      </c>
      <c r="F4" s="55" t="s">
        <v>10</v>
      </c>
      <c r="G4" s="56" t="s">
        <v>11</v>
      </c>
      <c r="H4" s="55" t="s">
        <v>12</v>
      </c>
      <c r="I4" s="57" t="s">
        <v>13</v>
      </c>
      <c r="J4" s="55" t="s">
        <v>14</v>
      </c>
      <c r="K4" s="58" t="s">
        <v>15</v>
      </c>
      <c r="L4" s="58" t="s">
        <v>16</v>
      </c>
      <c r="M4" s="10"/>
      <c r="N4" s="59" t="s">
        <v>17</v>
      </c>
      <c r="O4" s="60" t="s">
        <v>18</v>
      </c>
      <c r="P4" s="61" t="s">
        <v>19</v>
      </c>
      <c r="Q4" s="61" t="s">
        <v>20</v>
      </c>
      <c r="R4" s="109" t="s">
        <v>21</v>
      </c>
      <c r="S4" s="110" t="s">
        <v>22</v>
      </c>
      <c r="T4" s="149" t="s">
        <v>23</v>
      </c>
      <c r="U4" s="149" t="s">
        <v>24</v>
      </c>
      <c r="V4" s="93" t="s">
        <v>25</v>
      </c>
      <c r="W4" s="149" t="s">
        <v>14</v>
      </c>
      <c r="X4" s="149" t="s">
        <v>15</v>
      </c>
    </row>
    <row r="5" spans="1:24" ht="48" thickTop="1">
      <c r="A5" s="78"/>
      <c r="B5" s="81" t="s">
        <v>26</v>
      </c>
      <c r="C5" s="82" t="s">
        <v>27</v>
      </c>
      <c r="D5" s="82" t="s">
        <v>28</v>
      </c>
      <c r="E5" s="82" t="s">
        <v>29</v>
      </c>
      <c r="F5" s="82" t="s">
        <v>30</v>
      </c>
      <c r="G5" s="82">
        <v>150</v>
      </c>
      <c r="H5" s="83" t="s">
        <v>31</v>
      </c>
      <c r="I5" s="81" t="s">
        <v>32</v>
      </c>
      <c r="J5" s="104">
        <v>10</v>
      </c>
      <c r="K5" s="105">
        <v>50</v>
      </c>
      <c r="L5" s="85" t="s">
        <v>33</v>
      </c>
      <c r="M5" s="86"/>
      <c r="N5" s="87"/>
      <c r="O5" s="88"/>
      <c r="P5" s="89"/>
      <c r="Q5" s="89"/>
      <c r="R5" s="111"/>
      <c r="S5" s="112"/>
      <c r="T5" s="106">
        <f>IF(ISBLANK(N5),G5,N5)</f>
        <v>150</v>
      </c>
      <c r="U5" s="90">
        <f>IF(N5="NO BID","NO BID",24*P5+Q5)</f>
        <v>0</v>
      </c>
      <c r="V5" s="94" cm="1">
        <f t="array" ref="V5">_xlfn.IFS(ISBLANK(O5),0,O5="Fiber",40,O5="Fixed Wireless",20,O5="Copper",10)</f>
        <v>0</v>
      </c>
      <c r="W5" s="84">
        <f>J5</f>
        <v>10</v>
      </c>
      <c r="X5" s="84">
        <f>K5</f>
        <v>50</v>
      </c>
    </row>
    <row r="6" spans="1:24" ht="63">
      <c r="A6" s="78">
        <v>1</v>
      </c>
      <c r="B6" s="67" t="s">
        <v>34</v>
      </c>
      <c r="C6" s="68" t="s">
        <v>35</v>
      </c>
      <c r="D6" s="68" t="s">
        <v>36</v>
      </c>
      <c r="E6" s="68" t="s">
        <v>37</v>
      </c>
      <c r="F6" s="68" t="s">
        <v>30</v>
      </c>
      <c r="G6" s="68">
        <v>150</v>
      </c>
      <c r="H6" s="69" t="s">
        <v>38</v>
      </c>
      <c r="I6" s="18" t="s">
        <v>32</v>
      </c>
      <c r="J6" s="98">
        <v>10</v>
      </c>
      <c r="K6" s="21">
        <v>50</v>
      </c>
      <c r="L6" s="22" t="s">
        <v>39</v>
      </c>
      <c r="M6" s="16"/>
      <c r="N6" s="35"/>
      <c r="O6" s="33" t="s">
        <v>40</v>
      </c>
      <c r="P6" s="34">
        <v>625</v>
      </c>
      <c r="Q6" s="66">
        <v>0</v>
      </c>
      <c r="R6" s="113" t="s">
        <v>41</v>
      </c>
      <c r="S6" s="114">
        <v>695</v>
      </c>
      <c r="T6" s="36">
        <f t="shared" ref="T6" si="0">IF(ISBLANK(N6),G6,N6)</f>
        <v>150</v>
      </c>
      <c r="U6" s="108">
        <f>IF(N6="NO BID","NO BID",24*P6+Q6)</f>
        <v>15000</v>
      </c>
      <c r="V6" s="95" cm="1">
        <f t="array" ref="V6">_xlfn.IFS(ISBLANK(O6),0,O6="Fiber",40,O6="Fixed Wireless",20,O6="Copper",10)</f>
        <v>40</v>
      </c>
      <c r="W6" s="17">
        <f t="shared" ref="W6" si="1">J6</f>
        <v>10</v>
      </c>
      <c r="X6" s="17">
        <f t="shared" ref="X6" si="2">K6</f>
        <v>50</v>
      </c>
    </row>
    <row r="7" spans="1:24" ht="99" customHeight="1">
      <c r="A7" s="78">
        <v>2</v>
      </c>
      <c r="B7" s="47" t="s">
        <v>42</v>
      </c>
      <c r="C7" s="73" t="s">
        <v>43</v>
      </c>
      <c r="D7" s="107" t="s">
        <v>36</v>
      </c>
      <c r="E7" s="73" t="s">
        <v>44</v>
      </c>
      <c r="F7" s="64" t="s">
        <v>30</v>
      </c>
      <c r="G7" s="64">
        <v>150</v>
      </c>
      <c r="H7" s="74" t="s">
        <v>38</v>
      </c>
      <c r="I7" s="40" t="s">
        <v>32</v>
      </c>
      <c r="J7" s="99">
        <v>10</v>
      </c>
      <c r="K7" s="42">
        <v>50</v>
      </c>
      <c r="L7" s="43" t="s">
        <v>39</v>
      </c>
      <c r="M7" s="16"/>
      <c r="N7" s="44">
        <v>90</v>
      </c>
      <c r="O7" s="45" t="s">
        <v>40</v>
      </c>
      <c r="P7" s="46">
        <v>375</v>
      </c>
      <c r="Q7" s="39">
        <v>0</v>
      </c>
      <c r="R7" s="115" t="s">
        <v>41</v>
      </c>
      <c r="S7" s="116">
        <v>525</v>
      </c>
      <c r="T7" s="36">
        <f t="shared" ref="T7:T9" si="3">IF(ISBLANK(N7),G7,N7)</f>
        <v>90</v>
      </c>
      <c r="U7" s="108">
        <f t="shared" ref="U7:U32" si="4">IF(N7="NO BID","NO BID",24*P7+Q7)</f>
        <v>9000</v>
      </c>
      <c r="V7" s="95" cm="1">
        <f t="array" ref="V7">_xlfn.IFS(ISBLANK(O7),0,O7="Fiber",40,O7="Fixed Wireless",20,O7="Copper",10)</f>
        <v>40</v>
      </c>
      <c r="W7" s="17">
        <f t="shared" ref="W7:W9" si="5">J7</f>
        <v>10</v>
      </c>
      <c r="X7" s="17">
        <f t="shared" ref="X7:X9" si="6">K7</f>
        <v>50</v>
      </c>
    </row>
    <row r="8" spans="1:24" ht="110.25">
      <c r="A8" s="78">
        <v>3</v>
      </c>
      <c r="B8" s="67" t="s">
        <v>45</v>
      </c>
      <c r="C8" s="68" t="s">
        <v>46</v>
      </c>
      <c r="D8" s="68" t="s">
        <v>36</v>
      </c>
      <c r="E8" s="68" t="s">
        <v>47</v>
      </c>
      <c r="F8" s="68" t="s">
        <v>30</v>
      </c>
      <c r="G8" s="68">
        <v>150</v>
      </c>
      <c r="H8" s="69" t="s">
        <v>38</v>
      </c>
      <c r="I8" s="67" t="s">
        <v>32</v>
      </c>
      <c r="J8" s="97">
        <v>10</v>
      </c>
      <c r="K8" s="70">
        <v>50</v>
      </c>
      <c r="L8" s="71" t="s">
        <v>48</v>
      </c>
      <c r="M8" s="16"/>
      <c r="N8" s="72">
        <v>90</v>
      </c>
      <c r="O8" s="65" t="s">
        <v>40</v>
      </c>
      <c r="P8" s="65">
        <v>395</v>
      </c>
      <c r="Q8" s="66">
        <v>0</v>
      </c>
      <c r="R8" s="113" t="s">
        <v>41</v>
      </c>
      <c r="S8" s="117">
        <v>695</v>
      </c>
      <c r="T8" s="36">
        <f t="shared" si="3"/>
        <v>90</v>
      </c>
      <c r="U8" s="108">
        <f t="shared" si="4"/>
        <v>9480</v>
      </c>
      <c r="V8" s="95" cm="1">
        <f t="array" ref="V8">_xlfn.IFS(ISBLANK(O8),0,O8="Fiber",40,O8="Fixed Wireless",20,O8="Copper",10)</f>
        <v>40</v>
      </c>
      <c r="W8" s="17">
        <f t="shared" si="5"/>
        <v>10</v>
      </c>
      <c r="X8" s="17">
        <f t="shared" si="6"/>
        <v>50</v>
      </c>
    </row>
    <row r="9" spans="1:24" ht="189">
      <c r="A9" s="78">
        <v>4</v>
      </c>
      <c r="B9" s="47" t="s">
        <v>49</v>
      </c>
      <c r="C9" s="48" t="s">
        <v>50</v>
      </c>
      <c r="D9" s="41" t="s">
        <v>36</v>
      </c>
      <c r="E9" s="48" t="s">
        <v>51</v>
      </c>
      <c r="F9" s="48" t="s">
        <v>30</v>
      </c>
      <c r="G9" s="48">
        <v>150</v>
      </c>
      <c r="H9" s="49" t="s">
        <v>52</v>
      </c>
      <c r="I9" s="47" t="s">
        <v>32</v>
      </c>
      <c r="J9" s="100">
        <v>10</v>
      </c>
      <c r="K9" s="50">
        <v>50</v>
      </c>
      <c r="L9" s="43" t="s">
        <v>53</v>
      </c>
      <c r="M9" s="16"/>
      <c r="N9" s="44"/>
      <c r="O9" s="45"/>
      <c r="P9" s="46"/>
      <c r="Q9" s="39"/>
      <c r="R9" s="118"/>
      <c r="S9" s="119" t="s">
        <v>41</v>
      </c>
      <c r="T9" s="36">
        <f t="shared" si="3"/>
        <v>150</v>
      </c>
      <c r="U9" s="108">
        <f t="shared" si="4"/>
        <v>0</v>
      </c>
      <c r="V9" s="95" cm="1">
        <f t="array" ref="V9">_xlfn.IFS(ISBLANK(O9),0,O9="Fiber",40,O9="Fixed Wireless",20,O9="Copper",10)</f>
        <v>0</v>
      </c>
      <c r="W9" s="17">
        <f t="shared" si="5"/>
        <v>10</v>
      </c>
      <c r="X9" s="17">
        <f t="shared" si="6"/>
        <v>50</v>
      </c>
    </row>
    <row r="10" spans="1:24" ht="47.25">
      <c r="A10" s="78">
        <v>5</v>
      </c>
      <c r="B10" s="67" t="s">
        <v>54</v>
      </c>
      <c r="C10" s="68" t="s">
        <v>55</v>
      </c>
      <c r="D10" s="68" t="s">
        <v>56</v>
      </c>
      <c r="E10" s="68" t="s">
        <v>57</v>
      </c>
      <c r="F10" s="68" t="s">
        <v>30</v>
      </c>
      <c r="G10" s="68">
        <v>150</v>
      </c>
      <c r="H10" s="69" t="s">
        <v>31</v>
      </c>
      <c r="I10" s="67" t="s">
        <v>32</v>
      </c>
      <c r="J10" s="97">
        <v>10</v>
      </c>
      <c r="K10" s="70">
        <v>50</v>
      </c>
      <c r="L10" s="71"/>
      <c r="M10" s="16"/>
      <c r="N10" s="72"/>
      <c r="O10" s="65"/>
      <c r="P10" s="65"/>
      <c r="Q10" s="66"/>
      <c r="R10" s="120"/>
      <c r="S10" s="117"/>
      <c r="T10" s="36">
        <f t="shared" ref="T10:T33" si="7">IF(ISBLANK(N10),G10,N10)</f>
        <v>150</v>
      </c>
      <c r="U10" s="108">
        <f t="shared" si="4"/>
        <v>0</v>
      </c>
      <c r="V10" s="95" cm="1">
        <f t="array" ref="V10">_xlfn.IFS(ISBLANK(O10),0,O10="Fiber",40,O10="Fixed Wireless",20,O10="Copper",10)</f>
        <v>0</v>
      </c>
      <c r="W10" s="17">
        <f t="shared" ref="W10:W33" si="8">J10</f>
        <v>10</v>
      </c>
      <c r="X10" s="17">
        <f t="shared" ref="X10:X15" si="9">K10</f>
        <v>50</v>
      </c>
    </row>
    <row r="11" spans="1:24" ht="47.25">
      <c r="A11" s="78">
        <v>6</v>
      </c>
      <c r="B11" s="62" t="s">
        <v>58</v>
      </c>
      <c r="C11" s="73" t="s">
        <v>59</v>
      </c>
      <c r="D11" s="73" t="s">
        <v>56</v>
      </c>
      <c r="E11" s="73" t="s">
        <v>60</v>
      </c>
      <c r="F11" s="64" t="s">
        <v>30</v>
      </c>
      <c r="G11" s="64">
        <v>150</v>
      </c>
      <c r="H11" s="74" t="s">
        <v>31</v>
      </c>
      <c r="I11" s="62" t="s">
        <v>32</v>
      </c>
      <c r="J11" s="101">
        <v>10</v>
      </c>
      <c r="K11" s="75">
        <v>50</v>
      </c>
      <c r="L11" s="63"/>
      <c r="M11" s="16"/>
      <c r="N11" s="37"/>
      <c r="O11" s="38" t="s">
        <v>40</v>
      </c>
      <c r="P11" s="39">
        <v>555</v>
      </c>
      <c r="Q11" s="39">
        <v>0</v>
      </c>
      <c r="R11" s="121">
        <v>555</v>
      </c>
      <c r="S11" s="122">
        <v>595</v>
      </c>
      <c r="T11" s="36">
        <f t="shared" si="7"/>
        <v>150</v>
      </c>
      <c r="U11" s="108">
        <f t="shared" si="4"/>
        <v>13320</v>
      </c>
      <c r="V11" s="95" cm="1">
        <f t="array" ref="V11">_xlfn.IFS(ISBLANK(O11),0,O11="Fiber",40,O11="Fixed Wireless",20,O11="Copper",10)</f>
        <v>40</v>
      </c>
      <c r="W11" s="17">
        <f t="shared" si="8"/>
        <v>10</v>
      </c>
      <c r="X11" s="17">
        <f t="shared" si="9"/>
        <v>50</v>
      </c>
    </row>
    <row r="12" spans="1:24" ht="63">
      <c r="A12" s="78">
        <v>7</v>
      </c>
      <c r="B12" s="18" t="s">
        <v>61</v>
      </c>
      <c r="C12" s="29" t="s">
        <v>62</v>
      </c>
      <c r="D12" s="29" t="s">
        <v>36</v>
      </c>
      <c r="E12" s="29" t="s">
        <v>63</v>
      </c>
      <c r="F12" s="19" t="s">
        <v>30</v>
      </c>
      <c r="G12" s="19">
        <v>150</v>
      </c>
      <c r="H12" s="20" t="s">
        <v>38</v>
      </c>
      <c r="I12" s="18" t="s">
        <v>32</v>
      </c>
      <c r="J12" s="98">
        <v>10</v>
      </c>
      <c r="K12" s="21">
        <v>50</v>
      </c>
      <c r="L12" s="22" t="s">
        <v>39</v>
      </c>
      <c r="M12" s="16"/>
      <c r="N12" s="35">
        <v>90</v>
      </c>
      <c r="O12" s="33" t="s">
        <v>40</v>
      </c>
      <c r="P12" s="34">
        <v>395</v>
      </c>
      <c r="Q12" s="66">
        <v>0</v>
      </c>
      <c r="R12" s="113" t="s">
        <v>41</v>
      </c>
      <c r="S12" s="114">
        <v>695</v>
      </c>
      <c r="T12" s="36">
        <f t="shared" si="7"/>
        <v>90</v>
      </c>
      <c r="U12" s="108">
        <f t="shared" si="4"/>
        <v>9480</v>
      </c>
      <c r="V12" s="95" cm="1">
        <f t="array" ref="V12">_xlfn.IFS(ISBLANK(O12),0,O12="Fiber",40,O12="Fixed Wireless",20,O12="Copper",10)</f>
        <v>40</v>
      </c>
      <c r="W12" s="17">
        <f t="shared" si="8"/>
        <v>10</v>
      </c>
      <c r="X12" s="17">
        <f t="shared" si="9"/>
        <v>50</v>
      </c>
    </row>
    <row r="13" spans="1:24" ht="204.75">
      <c r="A13" s="78">
        <v>8</v>
      </c>
      <c r="B13" s="62" t="s">
        <v>64</v>
      </c>
      <c r="C13" s="73" t="s">
        <v>65</v>
      </c>
      <c r="D13" s="73" t="s">
        <v>36</v>
      </c>
      <c r="E13" s="73" t="s">
        <v>66</v>
      </c>
      <c r="F13" s="64" t="s">
        <v>30</v>
      </c>
      <c r="G13" s="64">
        <v>150</v>
      </c>
      <c r="H13" s="74" t="s">
        <v>52</v>
      </c>
      <c r="I13" s="62" t="s">
        <v>32</v>
      </c>
      <c r="J13" s="101">
        <v>10</v>
      </c>
      <c r="K13" s="75">
        <v>50</v>
      </c>
      <c r="L13" s="63" t="s">
        <v>67</v>
      </c>
      <c r="M13" s="16"/>
      <c r="N13" s="37">
        <v>90</v>
      </c>
      <c r="O13" s="148" t="s">
        <v>40</v>
      </c>
      <c r="P13" s="46">
        <v>595</v>
      </c>
      <c r="Q13" s="39">
        <v>0</v>
      </c>
      <c r="R13" s="121">
        <v>375</v>
      </c>
      <c r="S13" s="119" t="s">
        <v>41</v>
      </c>
      <c r="T13" s="36">
        <f t="shared" si="7"/>
        <v>90</v>
      </c>
      <c r="U13" s="108">
        <f t="shared" si="4"/>
        <v>14280</v>
      </c>
      <c r="V13" s="95" cm="1">
        <f t="array" ref="V13">_xlfn.IFS(ISBLANK(O13),0,O13="Fiber",40,O13="Fixed Wireless",20,O13="Copper",10)</f>
        <v>40</v>
      </c>
      <c r="W13" s="17">
        <f t="shared" si="8"/>
        <v>10</v>
      </c>
      <c r="X13" s="17">
        <f t="shared" si="9"/>
        <v>50</v>
      </c>
    </row>
    <row r="14" spans="1:24" ht="189">
      <c r="A14" s="78">
        <v>9</v>
      </c>
      <c r="B14" s="18" t="s">
        <v>68</v>
      </c>
      <c r="C14" s="19" t="s">
        <v>69</v>
      </c>
      <c r="D14" s="19" t="s">
        <v>70</v>
      </c>
      <c r="E14" s="19" t="s">
        <v>71</v>
      </c>
      <c r="F14" s="19" t="s">
        <v>30</v>
      </c>
      <c r="G14" s="19">
        <v>150</v>
      </c>
      <c r="H14" s="20" t="s">
        <v>38</v>
      </c>
      <c r="I14" s="18" t="s">
        <v>32</v>
      </c>
      <c r="J14" s="98">
        <v>10</v>
      </c>
      <c r="K14" s="21">
        <v>50</v>
      </c>
      <c r="L14" s="22" t="s">
        <v>72</v>
      </c>
      <c r="M14" s="16"/>
      <c r="N14" s="35"/>
      <c r="O14" s="33" t="s">
        <v>40</v>
      </c>
      <c r="P14" s="34">
        <v>2095</v>
      </c>
      <c r="Q14" s="66">
        <v>0</v>
      </c>
      <c r="R14" s="140" t="s">
        <v>41</v>
      </c>
      <c r="S14" s="114">
        <v>2095</v>
      </c>
      <c r="T14" s="36">
        <f t="shared" si="7"/>
        <v>150</v>
      </c>
      <c r="U14" s="108">
        <f t="shared" si="4"/>
        <v>50280</v>
      </c>
      <c r="V14" s="95" cm="1">
        <f t="array" ref="V14">_xlfn.IFS(ISBLANK(O14),0,O14="Fiber",40,O14="Fixed Wireless",20,O14="Copper",10)</f>
        <v>40</v>
      </c>
      <c r="W14" s="17">
        <f t="shared" si="8"/>
        <v>10</v>
      </c>
      <c r="X14" s="17">
        <f t="shared" si="9"/>
        <v>50</v>
      </c>
    </row>
    <row r="15" spans="1:24" ht="189">
      <c r="A15" s="78">
        <v>10</v>
      </c>
      <c r="B15" s="62" t="s">
        <v>68</v>
      </c>
      <c r="C15" s="73" t="s">
        <v>69</v>
      </c>
      <c r="D15" s="73" t="s">
        <v>70</v>
      </c>
      <c r="E15" s="73" t="s">
        <v>71</v>
      </c>
      <c r="F15" s="64" t="s">
        <v>30</v>
      </c>
      <c r="G15" s="64">
        <v>150</v>
      </c>
      <c r="H15" s="74" t="s">
        <v>52</v>
      </c>
      <c r="I15" s="62" t="s">
        <v>32</v>
      </c>
      <c r="J15" s="101">
        <v>10</v>
      </c>
      <c r="K15" s="75">
        <v>50</v>
      </c>
      <c r="L15" s="63" t="s">
        <v>72</v>
      </c>
      <c r="M15" s="16"/>
      <c r="N15" s="44"/>
      <c r="O15" s="45" t="s">
        <v>40</v>
      </c>
      <c r="P15" s="46">
        <v>2095</v>
      </c>
      <c r="Q15" s="39">
        <v>0</v>
      </c>
      <c r="R15" s="121">
        <v>2095</v>
      </c>
      <c r="S15" s="119" t="s">
        <v>41</v>
      </c>
      <c r="T15" s="36" t="e">
        <f>IF(ISBLANK(#REF!),G15,#REF!)</f>
        <v>#REF!</v>
      </c>
      <c r="U15" s="108">
        <f t="shared" si="4"/>
        <v>50280</v>
      </c>
      <c r="V15" s="95" cm="1">
        <f t="array" ref="V15">_xlfn.IFS(ISBLANK(N15),0,N15="Fiber",40,N15="Fixed Wireless",20,N15="Copper",10)</f>
        <v>0</v>
      </c>
      <c r="W15" s="17">
        <f t="shared" si="8"/>
        <v>10</v>
      </c>
      <c r="X15" s="17">
        <f t="shared" si="9"/>
        <v>50</v>
      </c>
    </row>
    <row r="16" spans="1:24" ht="157.5">
      <c r="A16" s="78">
        <v>11</v>
      </c>
      <c r="B16" s="18" t="s">
        <v>73</v>
      </c>
      <c r="C16" s="19" t="s">
        <v>74</v>
      </c>
      <c r="D16" s="19" t="s">
        <v>75</v>
      </c>
      <c r="E16" s="19" t="s">
        <v>76</v>
      </c>
      <c r="F16" s="19" t="s">
        <v>30</v>
      </c>
      <c r="G16" s="19">
        <v>150</v>
      </c>
      <c r="H16" s="20" t="s">
        <v>52</v>
      </c>
      <c r="I16" s="18" t="s">
        <v>32</v>
      </c>
      <c r="J16" s="98">
        <v>10</v>
      </c>
      <c r="K16" s="21">
        <v>50</v>
      </c>
      <c r="L16" s="22" t="s">
        <v>77</v>
      </c>
      <c r="M16" s="16"/>
      <c r="N16" s="35">
        <v>90</v>
      </c>
      <c r="O16" s="33" t="s">
        <v>40</v>
      </c>
      <c r="P16" s="34">
        <v>695</v>
      </c>
      <c r="Q16" s="66">
        <v>0</v>
      </c>
      <c r="R16" s="123">
        <v>395</v>
      </c>
      <c r="S16" s="124" t="s">
        <v>41</v>
      </c>
      <c r="T16" s="36">
        <f t="shared" si="7"/>
        <v>90</v>
      </c>
      <c r="U16" s="108">
        <f t="shared" si="4"/>
        <v>16680</v>
      </c>
      <c r="V16" s="95" cm="1">
        <f t="array" ref="V16">_xlfn.IFS(ISBLANK(O16),0,O16="Fiber",40,O16="Fixed Wireless",20,O16="Copper",10)</f>
        <v>40</v>
      </c>
      <c r="W16" s="17">
        <f t="shared" si="8"/>
        <v>10</v>
      </c>
      <c r="X16" s="17">
        <f t="shared" ref="X16" si="10">K16</f>
        <v>50</v>
      </c>
    </row>
    <row r="17" spans="1:24" ht="94.5">
      <c r="A17" s="78">
        <v>12</v>
      </c>
      <c r="B17" s="23" t="s">
        <v>78</v>
      </c>
      <c r="C17" s="24" t="s">
        <v>79</v>
      </c>
      <c r="D17" s="24" t="s">
        <v>80</v>
      </c>
      <c r="E17" s="24" t="s">
        <v>81</v>
      </c>
      <c r="F17" s="24" t="s">
        <v>30</v>
      </c>
      <c r="G17" s="24">
        <v>150</v>
      </c>
      <c r="H17" s="25" t="s">
        <v>38</v>
      </c>
      <c r="I17" s="23" t="s">
        <v>32</v>
      </c>
      <c r="J17" s="102">
        <v>10</v>
      </c>
      <c r="K17" s="26">
        <v>50</v>
      </c>
      <c r="L17" s="27"/>
      <c r="M17" s="16"/>
      <c r="N17" s="37">
        <v>90</v>
      </c>
      <c r="O17" s="38" t="s">
        <v>40</v>
      </c>
      <c r="P17" s="39">
        <v>395</v>
      </c>
      <c r="Q17" s="39">
        <v>0</v>
      </c>
      <c r="R17" s="145" t="s">
        <v>41</v>
      </c>
      <c r="S17" s="147">
        <v>695</v>
      </c>
      <c r="T17" s="14">
        <f>IF(ISBLANK(N17),G17,N17)</f>
        <v>90</v>
      </c>
      <c r="U17" s="108">
        <f t="shared" si="4"/>
        <v>9480</v>
      </c>
      <c r="V17" s="95" cm="1">
        <f t="array" ref="V17">_xlfn.IFS(ISBLANK(O17),0,O17="Fiber",40,O17="Fixed Wireless",20,O17="Copper",10)</f>
        <v>40</v>
      </c>
      <c r="W17" s="17">
        <f t="shared" si="8"/>
        <v>10</v>
      </c>
      <c r="X17" s="17">
        <f t="shared" ref="X17:X21" si="11">K17</f>
        <v>50</v>
      </c>
    </row>
    <row r="18" spans="1:24" ht="78.75">
      <c r="A18" s="78">
        <v>13</v>
      </c>
      <c r="B18" s="18" t="s">
        <v>82</v>
      </c>
      <c r="C18" s="19" t="s">
        <v>83</v>
      </c>
      <c r="D18" s="19" t="s">
        <v>84</v>
      </c>
      <c r="E18" s="19" t="s">
        <v>85</v>
      </c>
      <c r="F18" s="19" t="s">
        <v>30</v>
      </c>
      <c r="G18" s="19">
        <v>150</v>
      </c>
      <c r="H18" s="20" t="s">
        <v>38</v>
      </c>
      <c r="I18" s="18" t="s">
        <v>32</v>
      </c>
      <c r="J18" s="98">
        <v>10</v>
      </c>
      <c r="K18" s="21">
        <v>50</v>
      </c>
      <c r="L18" s="22"/>
      <c r="M18" s="16"/>
      <c r="N18" s="35"/>
      <c r="O18" s="33"/>
      <c r="P18" s="34"/>
      <c r="Q18" s="34"/>
      <c r="R18" s="140" t="s">
        <v>41</v>
      </c>
      <c r="S18" s="114"/>
      <c r="T18" s="36">
        <f t="shared" si="7"/>
        <v>150</v>
      </c>
      <c r="U18" s="108">
        <f t="shared" si="4"/>
        <v>0</v>
      </c>
      <c r="V18" s="95" cm="1">
        <f t="array" ref="V18">_xlfn.IFS(ISBLANK(O18),0,O18="Fiber",40,O18="Fixed Wireless",20,O18="Copper",10)</f>
        <v>0</v>
      </c>
      <c r="W18" s="17">
        <f t="shared" si="8"/>
        <v>10</v>
      </c>
      <c r="X18" s="17">
        <f t="shared" si="11"/>
        <v>50</v>
      </c>
    </row>
    <row r="19" spans="1:24" ht="78.75">
      <c r="A19" s="78">
        <v>14</v>
      </c>
      <c r="B19" s="23" t="s">
        <v>86</v>
      </c>
      <c r="C19" s="24" t="s">
        <v>87</v>
      </c>
      <c r="D19" s="133" t="s">
        <v>88</v>
      </c>
      <c r="E19" s="24" t="s">
        <v>89</v>
      </c>
      <c r="F19" s="24" t="s">
        <v>30</v>
      </c>
      <c r="G19" s="24">
        <v>150</v>
      </c>
      <c r="H19" s="25" t="s">
        <v>38</v>
      </c>
      <c r="I19" s="23" t="s">
        <v>32</v>
      </c>
      <c r="J19" s="102">
        <v>10</v>
      </c>
      <c r="K19" s="26">
        <v>50</v>
      </c>
      <c r="L19" s="27" t="s">
        <v>90</v>
      </c>
      <c r="M19" s="16"/>
      <c r="N19" s="37"/>
      <c r="O19" s="38"/>
      <c r="P19" s="39"/>
      <c r="Q19" s="39"/>
      <c r="R19" s="145" t="s">
        <v>41</v>
      </c>
      <c r="S19" s="147"/>
      <c r="T19" s="36">
        <f t="shared" si="7"/>
        <v>150</v>
      </c>
      <c r="U19" s="108">
        <f t="shared" si="4"/>
        <v>0</v>
      </c>
      <c r="V19" s="95" cm="1">
        <f t="array" ref="V19">_xlfn.IFS(ISBLANK(O19),0,O19="Fiber",40,O19="Fixed Wireless",20,O19="Copper",10)</f>
        <v>0</v>
      </c>
      <c r="W19" s="17">
        <f t="shared" si="8"/>
        <v>10</v>
      </c>
      <c r="X19" s="17">
        <f t="shared" si="11"/>
        <v>50</v>
      </c>
    </row>
    <row r="20" spans="1:24" ht="63">
      <c r="A20" s="78">
        <v>15</v>
      </c>
      <c r="B20" s="18" t="s">
        <v>91</v>
      </c>
      <c r="C20" s="19" t="s">
        <v>92</v>
      </c>
      <c r="D20" s="19" t="s">
        <v>88</v>
      </c>
      <c r="E20" s="19" t="s">
        <v>93</v>
      </c>
      <c r="F20" s="19" t="s">
        <v>94</v>
      </c>
      <c r="G20" s="19">
        <v>150</v>
      </c>
      <c r="H20" s="20" t="s">
        <v>52</v>
      </c>
      <c r="I20" s="18" t="s">
        <v>32</v>
      </c>
      <c r="J20" s="98">
        <v>10</v>
      </c>
      <c r="K20" s="21">
        <v>50</v>
      </c>
      <c r="L20" s="22" t="s">
        <v>95</v>
      </c>
      <c r="M20" s="16"/>
      <c r="N20" s="35"/>
      <c r="O20" s="33"/>
      <c r="P20" s="34"/>
      <c r="Q20" s="34"/>
      <c r="R20" s="128"/>
      <c r="S20" s="141" t="s">
        <v>41</v>
      </c>
      <c r="T20" s="36">
        <f t="shared" si="7"/>
        <v>150</v>
      </c>
      <c r="U20" s="108">
        <f t="shared" si="4"/>
        <v>0</v>
      </c>
      <c r="V20" s="95" cm="1">
        <f t="array" ref="V20">_xlfn.IFS(ISBLANK(O20),0,O20="Fiber",40,O20="Fixed Wireless",20,O20="Copper",10)</f>
        <v>0</v>
      </c>
      <c r="W20" s="17">
        <f t="shared" si="8"/>
        <v>10</v>
      </c>
      <c r="X20" s="17">
        <f t="shared" si="11"/>
        <v>50</v>
      </c>
    </row>
    <row r="21" spans="1:24" ht="63">
      <c r="A21" s="78">
        <v>16</v>
      </c>
      <c r="B21" s="134" t="s">
        <v>96</v>
      </c>
      <c r="C21" s="135" t="s">
        <v>97</v>
      </c>
      <c r="D21" s="135" t="s">
        <v>88</v>
      </c>
      <c r="E21" s="135" t="s">
        <v>93</v>
      </c>
      <c r="F21" s="135" t="s">
        <v>94</v>
      </c>
      <c r="G21" s="135">
        <v>150</v>
      </c>
      <c r="H21" s="136" t="s">
        <v>38</v>
      </c>
      <c r="I21" s="134" t="s">
        <v>32</v>
      </c>
      <c r="J21" s="137">
        <v>10</v>
      </c>
      <c r="K21" s="138">
        <v>50</v>
      </c>
      <c r="L21" s="139" t="s">
        <v>95</v>
      </c>
      <c r="M21" s="51"/>
      <c r="N21" s="142"/>
      <c r="O21" s="143"/>
      <c r="P21" s="144"/>
      <c r="Q21" s="144"/>
      <c r="R21" s="145" t="s">
        <v>41</v>
      </c>
      <c r="S21" s="146"/>
      <c r="T21" s="36">
        <f t="shared" si="7"/>
        <v>150</v>
      </c>
      <c r="U21" s="108">
        <f t="shared" si="4"/>
        <v>0</v>
      </c>
      <c r="V21" s="95" cm="1">
        <f t="array" ref="V21">_xlfn.IFS(ISBLANK(O21),0,O21="Fiber",40,O21="Fixed Wireless",20,O21="Copper",10)</f>
        <v>0</v>
      </c>
      <c r="W21" s="17">
        <f t="shared" si="8"/>
        <v>10</v>
      </c>
      <c r="X21" s="17">
        <f t="shared" si="11"/>
        <v>50</v>
      </c>
    </row>
    <row r="22" spans="1:24" ht="141.75">
      <c r="A22" s="78">
        <v>17</v>
      </c>
      <c r="B22" s="18" t="s">
        <v>98</v>
      </c>
      <c r="C22" s="19" t="s">
        <v>99</v>
      </c>
      <c r="D22" s="19" t="s">
        <v>100</v>
      </c>
      <c r="E22" s="19" t="s">
        <v>93</v>
      </c>
      <c r="F22" s="19" t="s">
        <v>94</v>
      </c>
      <c r="G22" s="19">
        <v>150</v>
      </c>
      <c r="H22" s="20" t="s">
        <v>38</v>
      </c>
      <c r="I22" s="18" t="s">
        <v>32</v>
      </c>
      <c r="J22" s="98">
        <v>10</v>
      </c>
      <c r="K22" s="21">
        <v>50</v>
      </c>
      <c r="L22" s="22" t="s">
        <v>101</v>
      </c>
      <c r="M22" s="16"/>
      <c r="N22" s="35"/>
      <c r="O22" s="33"/>
      <c r="P22" s="34"/>
      <c r="Q22" s="34"/>
      <c r="R22" s="140" t="s">
        <v>41</v>
      </c>
      <c r="S22" s="114"/>
      <c r="T22" s="36">
        <f t="shared" si="7"/>
        <v>150</v>
      </c>
      <c r="U22" s="108">
        <f t="shared" si="4"/>
        <v>0</v>
      </c>
      <c r="V22" s="95" cm="1">
        <f t="array" ref="V22">_xlfn.IFS(ISBLANK(O22),0,O22="Fiber",40,O22="Fixed Wireless",20,O22="Copper",10)</f>
        <v>0</v>
      </c>
      <c r="W22" s="17">
        <f t="shared" si="8"/>
        <v>10</v>
      </c>
      <c r="X22" s="17">
        <f t="shared" ref="X22:X33" si="12">K22</f>
        <v>50</v>
      </c>
    </row>
    <row r="23" spans="1:24" ht="15.75">
      <c r="A23" s="78">
        <v>45</v>
      </c>
      <c r="B23" s="23"/>
      <c r="C23" s="24"/>
      <c r="D23" s="24"/>
      <c r="E23" s="24"/>
      <c r="F23" s="24"/>
      <c r="G23" s="24"/>
      <c r="H23" s="25"/>
      <c r="I23" s="23"/>
      <c r="J23" s="102"/>
      <c r="K23" s="26"/>
      <c r="L23" s="27"/>
      <c r="M23" s="16"/>
      <c r="N23" s="35"/>
      <c r="O23" s="33"/>
      <c r="P23" s="34"/>
      <c r="Q23" s="34"/>
      <c r="R23" s="128"/>
      <c r="S23" s="125"/>
      <c r="T23" s="36">
        <f t="shared" si="7"/>
        <v>0</v>
      </c>
      <c r="U23" s="108">
        <f t="shared" si="4"/>
        <v>0</v>
      </c>
      <c r="V23" s="95" cm="1">
        <f t="array" ref="V23">_xlfn.IFS(ISBLANK(O23),0,O23="Fiber",40,O23="Fixed Wireless",20,O23="Copper",10)</f>
        <v>0</v>
      </c>
      <c r="W23" s="17">
        <f t="shared" si="8"/>
        <v>0</v>
      </c>
      <c r="X23" s="17">
        <f t="shared" si="12"/>
        <v>0</v>
      </c>
    </row>
    <row r="24" spans="1:24" ht="15.75">
      <c r="A24" s="78">
        <v>46</v>
      </c>
      <c r="B24" s="18"/>
      <c r="C24" s="19"/>
      <c r="D24" s="19"/>
      <c r="E24" s="19"/>
      <c r="F24" s="19"/>
      <c r="G24" s="19"/>
      <c r="H24" s="20"/>
      <c r="I24" s="18"/>
      <c r="J24" s="98"/>
      <c r="K24" s="21"/>
      <c r="L24" s="22"/>
      <c r="M24" s="16"/>
      <c r="N24" s="37"/>
      <c r="O24" s="38"/>
      <c r="P24" s="39"/>
      <c r="Q24" s="39"/>
      <c r="R24" s="126"/>
      <c r="S24" s="122"/>
      <c r="T24" s="36">
        <f t="shared" si="7"/>
        <v>0</v>
      </c>
      <c r="U24" s="108">
        <f t="shared" si="4"/>
        <v>0</v>
      </c>
      <c r="V24" s="95" cm="1">
        <f t="array" ref="V24">_xlfn.IFS(ISBLANK(O24),0,O24="Fiber",40,O24="Fixed Wireless",20,O24="Copper",10)</f>
        <v>0</v>
      </c>
      <c r="W24" s="17">
        <f t="shared" si="8"/>
        <v>0</v>
      </c>
      <c r="X24" s="17">
        <f t="shared" si="12"/>
        <v>0</v>
      </c>
    </row>
    <row r="25" spans="1:24" ht="15.75">
      <c r="A25" s="78">
        <v>47</v>
      </c>
      <c r="B25" s="18"/>
      <c r="C25" s="19"/>
      <c r="D25" s="19"/>
      <c r="E25" s="19"/>
      <c r="F25" s="19"/>
      <c r="G25" s="19"/>
      <c r="H25" s="20"/>
      <c r="I25" s="18"/>
      <c r="J25" s="98"/>
      <c r="K25" s="21"/>
      <c r="L25" s="22"/>
      <c r="M25" s="16"/>
      <c r="N25" s="35"/>
      <c r="O25" s="33"/>
      <c r="P25" s="34"/>
      <c r="Q25" s="34"/>
      <c r="R25" s="128"/>
      <c r="S25" s="125"/>
      <c r="T25" s="36">
        <f t="shared" si="7"/>
        <v>0</v>
      </c>
      <c r="U25" s="108">
        <f t="shared" si="4"/>
        <v>0</v>
      </c>
      <c r="V25" s="95" cm="1">
        <f t="array" ref="V25">_xlfn.IFS(ISBLANK(O25),0,O25="Fiber",40,O25="Fixed Wireless",20,O25="Copper",10)</f>
        <v>0</v>
      </c>
      <c r="W25" s="17">
        <f t="shared" si="8"/>
        <v>0</v>
      </c>
      <c r="X25" s="17">
        <f t="shared" si="12"/>
        <v>0</v>
      </c>
    </row>
    <row r="26" spans="1:24" ht="15.75">
      <c r="A26" s="78">
        <v>48</v>
      </c>
      <c r="B26" s="23"/>
      <c r="C26" s="24"/>
      <c r="D26" s="24"/>
      <c r="E26" s="24"/>
      <c r="F26" s="24"/>
      <c r="G26" s="24"/>
      <c r="H26" s="25"/>
      <c r="I26" s="23"/>
      <c r="J26" s="102"/>
      <c r="K26" s="26"/>
      <c r="L26" s="27"/>
      <c r="M26" s="16"/>
      <c r="N26" s="37"/>
      <c r="O26" s="38"/>
      <c r="P26" s="39"/>
      <c r="Q26" s="39"/>
      <c r="R26" s="126"/>
      <c r="S26" s="122"/>
      <c r="T26" s="36">
        <f t="shared" si="7"/>
        <v>0</v>
      </c>
      <c r="U26" s="108">
        <f t="shared" si="4"/>
        <v>0</v>
      </c>
      <c r="V26" s="95" cm="1">
        <f t="array" ref="V26">_xlfn.IFS(ISBLANK(O26),0,O26="Fiber",40,O26="Fixed Wireless",20,O26="Copper",10)</f>
        <v>0</v>
      </c>
      <c r="W26" s="17">
        <f t="shared" si="8"/>
        <v>0</v>
      </c>
      <c r="X26" s="17">
        <f t="shared" si="12"/>
        <v>0</v>
      </c>
    </row>
    <row r="27" spans="1:24" ht="15.75">
      <c r="A27" s="78">
        <v>49</v>
      </c>
      <c r="B27" s="18"/>
      <c r="C27" s="19"/>
      <c r="D27" s="19"/>
      <c r="E27" s="19"/>
      <c r="F27" s="19"/>
      <c r="G27" s="19"/>
      <c r="H27" s="20"/>
      <c r="I27" s="18"/>
      <c r="J27" s="98"/>
      <c r="K27" s="21"/>
      <c r="L27" s="22"/>
      <c r="M27" s="16"/>
      <c r="N27" s="35"/>
      <c r="O27" s="33"/>
      <c r="P27" s="34"/>
      <c r="Q27" s="34"/>
      <c r="R27" s="128"/>
      <c r="S27" s="125"/>
      <c r="T27" s="36">
        <f t="shared" si="7"/>
        <v>0</v>
      </c>
      <c r="U27" s="108">
        <f t="shared" si="4"/>
        <v>0</v>
      </c>
      <c r="V27" s="95" cm="1">
        <f t="array" ref="V27">_xlfn.IFS(ISBLANK(O27),0,O27="Fiber",40,O27="Fixed Wireless",20,O27="Copper",10)</f>
        <v>0</v>
      </c>
      <c r="W27" s="17">
        <f t="shared" si="8"/>
        <v>0</v>
      </c>
      <c r="X27" s="17">
        <f t="shared" si="12"/>
        <v>0</v>
      </c>
    </row>
    <row r="28" spans="1:24" ht="15.75">
      <c r="A28" s="78">
        <v>50</v>
      </c>
      <c r="B28" s="23"/>
      <c r="C28" s="24"/>
      <c r="D28" s="24"/>
      <c r="E28" s="24"/>
      <c r="F28" s="24"/>
      <c r="G28" s="24"/>
      <c r="H28" s="25"/>
      <c r="I28" s="23"/>
      <c r="J28" s="102"/>
      <c r="K28" s="26"/>
      <c r="L28" s="27"/>
      <c r="M28" s="16"/>
      <c r="N28" s="37"/>
      <c r="O28" s="38"/>
      <c r="P28" s="39"/>
      <c r="Q28" s="39"/>
      <c r="R28" s="126"/>
      <c r="S28" s="122"/>
      <c r="T28" s="36">
        <f t="shared" si="7"/>
        <v>0</v>
      </c>
      <c r="U28" s="108">
        <f t="shared" si="4"/>
        <v>0</v>
      </c>
      <c r="V28" s="95" cm="1">
        <f t="array" ref="V28">_xlfn.IFS(ISBLANK(O28),0,O28="Fiber",40,O28="Fixed Wireless",20,O28="Copper",10)</f>
        <v>0</v>
      </c>
      <c r="W28" s="17">
        <f t="shared" si="8"/>
        <v>0</v>
      </c>
      <c r="X28" s="17">
        <f t="shared" si="12"/>
        <v>0</v>
      </c>
    </row>
    <row r="29" spans="1:24" ht="15.75">
      <c r="A29" s="78">
        <v>51</v>
      </c>
      <c r="B29" s="18"/>
      <c r="C29" s="19"/>
      <c r="D29" s="19"/>
      <c r="E29" s="19"/>
      <c r="F29" s="19"/>
      <c r="G29" s="19"/>
      <c r="H29" s="20"/>
      <c r="I29" s="18"/>
      <c r="J29" s="98"/>
      <c r="K29" s="21"/>
      <c r="L29" s="22"/>
      <c r="M29" s="16"/>
      <c r="N29" s="35"/>
      <c r="O29" s="33"/>
      <c r="P29" s="34"/>
      <c r="Q29" s="34"/>
      <c r="R29" s="128"/>
      <c r="S29" s="125"/>
      <c r="T29" s="36">
        <f t="shared" si="7"/>
        <v>0</v>
      </c>
      <c r="U29" s="108">
        <f t="shared" si="4"/>
        <v>0</v>
      </c>
      <c r="V29" s="95" cm="1">
        <f t="array" ref="V29">_xlfn.IFS(ISBLANK(O29),0,O29="Fiber",40,O29="Fixed Wireless",20,O29="Copper",10)</f>
        <v>0</v>
      </c>
      <c r="W29" s="17">
        <f t="shared" si="8"/>
        <v>0</v>
      </c>
      <c r="X29" s="17">
        <f t="shared" si="12"/>
        <v>0</v>
      </c>
    </row>
    <row r="30" spans="1:24" ht="15.75">
      <c r="A30" s="78">
        <v>52</v>
      </c>
      <c r="B30" s="23"/>
      <c r="C30" s="24"/>
      <c r="D30" s="24"/>
      <c r="E30" s="24"/>
      <c r="F30" s="24"/>
      <c r="G30" s="24"/>
      <c r="H30" s="25"/>
      <c r="I30" s="23"/>
      <c r="J30" s="102"/>
      <c r="K30" s="26"/>
      <c r="L30" s="27"/>
      <c r="M30" s="16"/>
      <c r="N30" s="37"/>
      <c r="O30" s="38"/>
      <c r="P30" s="39"/>
      <c r="Q30" s="39"/>
      <c r="R30" s="115"/>
      <c r="S30" s="122"/>
      <c r="T30" s="36">
        <f t="shared" si="7"/>
        <v>0</v>
      </c>
      <c r="U30" s="108">
        <f t="shared" si="4"/>
        <v>0</v>
      </c>
      <c r="V30" s="95" cm="1">
        <f t="array" ref="V30">_xlfn.IFS(ISBLANK(O30),0,O30="Fiber",40,O30="Fixed Wireless",20,O30="Copper",10)</f>
        <v>0</v>
      </c>
      <c r="W30" s="17">
        <f t="shared" si="8"/>
        <v>0</v>
      </c>
      <c r="X30" s="17">
        <f t="shared" si="12"/>
        <v>0</v>
      </c>
    </row>
    <row r="31" spans="1:24" ht="15.75">
      <c r="A31" s="78">
        <v>53</v>
      </c>
      <c r="B31" s="18"/>
      <c r="C31" s="19"/>
      <c r="D31" s="19"/>
      <c r="E31" s="19"/>
      <c r="F31" s="19"/>
      <c r="G31" s="19"/>
      <c r="H31" s="20"/>
      <c r="I31" s="18"/>
      <c r="J31" s="98"/>
      <c r="K31" s="21"/>
      <c r="L31" s="22"/>
      <c r="M31" s="16"/>
      <c r="N31" s="35"/>
      <c r="O31" s="33"/>
      <c r="P31" s="34"/>
      <c r="Q31" s="34"/>
      <c r="R31" s="113"/>
      <c r="S31" s="125"/>
      <c r="T31" s="36">
        <f t="shared" si="7"/>
        <v>0</v>
      </c>
      <c r="U31" s="108">
        <f t="shared" si="4"/>
        <v>0</v>
      </c>
      <c r="V31" s="95" cm="1">
        <f t="array" ref="V31">_xlfn.IFS(ISBLANK(O31),0,O31="Fiber",40,O31="Fixed Wireless",20,O31="Copper",10)</f>
        <v>0</v>
      </c>
      <c r="W31" s="17">
        <f t="shared" si="8"/>
        <v>0</v>
      </c>
      <c r="X31" s="17">
        <f t="shared" si="12"/>
        <v>0</v>
      </c>
    </row>
    <row r="32" spans="1:24" ht="15.75">
      <c r="A32" s="78">
        <v>54</v>
      </c>
      <c r="B32" s="23"/>
      <c r="C32" s="24"/>
      <c r="D32" s="24"/>
      <c r="E32" s="24"/>
      <c r="F32" s="24"/>
      <c r="G32" s="24"/>
      <c r="H32" s="25"/>
      <c r="I32" s="23"/>
      <c r="J32" s="102"/>
      <c r="K32" s="26"/>
      <c r="L32" s="27"/>
      <c r="M32" s="16"/>
      <c r="N32" s="37"/>
      <c r="O32" s="38"/>
      <c r="P32" s="39"/>
      <c r="Q32" s="39"/>
      <c r="R32" s="126"/>
      <c r="S32" s="122"/>
      <c r="T32" s="14">
        <f t="shared" si="7"/>
        <v>0</v>
      </c>
      <c r="U32" s="108">
        <f t="shared" si="4"/>
        <v>0</v>
      </c>
      <c r="V32" s="95" cm="1">
        <f t="array" ref="V32">_xlfn.IFS(ISBLANK(O32),0,O32="Fiber",40,O32="Fixed Wireless",20,O32="Copper",10)</f>
        <v>0</v>
      </c>
      <c r="W32" s="17">
        <f t="shared" si="8"/>
        <v>0</v>
      </c>
      <c r="X32" s="17">
        <f t="shared" si="12"/>
        <v>0</v>
      </c>
    </row>
    <row r="33" spans="1:24" ht="15.75">
      <c r="A33" s="78">
        <v>55</v>
      </c>
      <c r="B33" s="18"/>
      <c r="C33" s="19"/>
      <c r="D33" s="19"/>
      <c r="E33" s="19"/>
      <c r="F33" s="19"/>
      <c r="G33" s="19"/>
      <c r="H33" s="20"/>
      <c r="I33" s="18"/>
      <c r="J33" s="98"/>
      <c r="K33" s="21"/>
      <c r="L33" s="22"/>
      <c r="M33" s="16"/>
      <c r="N33" s="35"/>
      <c r="O33" s="33"/>
      <c r="P33" s="34"/>
      <c r="Q33" s="34"/>
      <c r="R33" s="113"/>
      <c r="S33" s="125"/>
      <c r="T33" s="36">
        <f t="shared" si="7"/>
        <v>0</v>
      </c>
      <c r="U33" s="108">
        <f t="shared" ref="U33:U36" si="13">IF(N33="NO BID","NO BID",24*Q33+R33)</f>
        <v>0</v>
      </c>
      <c r="V33" s="95" cm="1">
        <f t="array" ref="V33">_xlfn.IFS(ISBLANK(O33),0,O33="Fiber",40,O33="Fixed Wireless",20,O33="Copper",10)</f>
        <v>0</v>
      </c>
      <c r="W33" s="17">
        <f t="shared" si="8"/>
        <v>0</v>
      </c>
      <c r="X33" s="17">
        <f t="shared" si="12"/>
        <v>0</v>
      </c>
    </row>
    <row r="34" spans="1:24" ht="15.75">
      <c r="A34" s="78">
        <v>54</v>
      </c>
      <c r="B34" s="23"/>
      <c r="C34" s="24"/>
      <c r="D34" s="24"/>
      <c r="E34" s="24"/>
      <c r="F34" s="24"/>
      <c r="G34" s="24"/>
      <c r="H34" s="25"/>
      <c r="I34" s="23"/>
      <c r="J34" s="102"/>
      <c r="K34" s="26"/>
      <c r="L34" s="27"/>
      <c r="M34" s="16"/>
      <c r="N34" s="37"/>
      <c r="O34" s="38"/>
      <c r="P34" s="39"/>
      <c r="Q34" s="39"/>
      <c r="R34" s="126"/>
      <c r="S34" s="122"/>
      <c r="T34" s="14">
        <f t="shared" ref="T34" si="14">IF(ISBLANK(N34),G34,N34)</f>
        <v>0</v>
      </c>
      <c r="U34" s="108">
        <f t="shared" si="13"/>
        <v>0</v>
      </c>
      <c r="V34" s="95" cm="1">
        <f t="array" ref="V34">_xlfn.IFS(ISBLANK(O34),0,O34="Fiber",40,O34="Fixed Wireless",20,O34="Copper",10)</f>
        <v>0</v>
      </c>
      <c r="W34" s="17">
        <f t="shared" ref="W34" si="15">J34</f>
        <v>0</v>
      </c>
      <c r="X34" s="17">
        <f t="shared" ref="X34" si="16">K34</f>
        <v>0</v>
      </c>
    </row>
    <row r="35" spans="1:24" ht="15.75">
      <c r="A35" s="78">
        <v>39</v>
      </c>
      <c r="B35" s="18"/>
      <c r="C35" s="19"/>
      <c r="D35" s="19"/>
      <c r="E35" s="19"/>
      <c r="F35" s="19"/>
      <c r="G35" s="19"/>
      <c r="H35" s="20"/>
      <c r="I35" s="18"/>
      <c r="J35" s="98"/>
      <c r="K35" s="21"/>
      <c r="L35" s="22"/>
      <c r="M35" s="16"/>
      <c r="N35" s="35"/>
      <c r="O35" s="33"/>
      <c r="P35" s="34"/>
      <c r="Q35" s="34"/>
      <c r="R35" s="128"/>
      <c r="S35" s="125"/>
      <c r="T35" s="14">
        <v>0</v>
      </c>
      <c r="U35" s="108">
        <f t="shared" si="13"/>
        <v>0</v>
      </c>
      <c r="V35" s="95">
        <v>0</v>
      </c>
      <c r="W35" s="17">
        <v>0</v>
      </c>
      <c r="X35" s="17">
        <v>0</v>
      </c>
    </row>
    <row r="36" spans="1:24" ht="15.75">
      <c r="A36" s="78">
        <v>40</v>
      </c>
      <c r="B36" s="23"/>
      <c r="C36" s="24"/>
      <c r="D36" s="24"/>
      <c r="E36" s="24"/>
      <c r="F36" s="24"/>
      <c r="G36" s="24"/>
      <c r="H36" s="25"/>
      <c r="I36" s="23"/>
      <c r="J36" s="102"/>
      <c r="K36" s="26"/>
      <c r="L36" s="27"/>
      <c r="M36" s="16"/>
      <c r="N36" s="37"/>
      <c r="O36" s="38"/>
      <c r="P36" s="39"/>
      <c r="Q36" s="39"/>
      <c r="R36" s="126"/>
      <c r="S36" s="122"/>
      <c r="T36" s="36">
        <v>0</v>
      </c>
      <c r="U36" s="108">
        <f t="shared" si="13"/>
        <v>0</v>
      </c>
      <c r="V36" s="95">
        <v>0</v>
      </c>
      <c r="W36" s="17">
        <v>0</v>
      </c>
      <c r="X36" s="17">
        <v>0</v>
      </c>
    </row>
    <row r="37" spans="1:24" ht="15.75">
      <c r="A37" s="78">
        <v>41</v>
      </c>
      <c r="B37" s="18"/>
      <c r="C37" s="19"/>
      <c r="D37" s="19"/>
      <c r="E37" s="19"/>
      <c r="F37" s="19"/>
      <c r="G37" s="19"/>
      <c r="H37" s="20"/>
      <c r="I37" s="18"/>
      <c r="J37" s="98"/>
      <c r="K37" s="21"/>
      <c r="L37" s="22"/>
      <c r="M37" s="16"/>
      <c r="N37" s="35"/>
      <c r="O37" s="33"/>
      <c r="P37" s="34"/>
      <c r="Q37" s="34"/>
      <c r="R37" s="128"/>
      <c r="S37" s="125"/>
      <c r="T37" s="36">
        <v>0</v>
      </c>
      <c r="U37" s="108">
        <v>0</v>
      </c>
      <c r="V37" s="95">
        <v>0</v>
      </c>
      <c r="W37" s="17">
        <v>0</v>
      </c>
      <c r="X37" s="17">
        <v>0</v>
      </c>
    </row>
    <row r="38" spans="1:24" ht="15.75">
      <c r="A38" s="78">
        <v>42</v>
      </c>
      <c r="B38" s="23"/>
      <c r="C38" s="24"/>
      <c r="D38" s="24"/>
      <c r="E38" s="24"/>
      <c r="F38" s="24"/>
      <c r="G38" s="24"/>
      <c r="H38" s="25"/>
      <c r="I38" s="23"/>
      <c r="J38" s="102"/>
      <c r="K38" s="26"/>
      <c r="L38" s="27"/>
      <c r="M38" s="16"/>
      <c r="N38" s="37"/>
      <c r="O38" s="38"/>
      <c r="P38" s="39"/>
      <c r="Q38" s="39"/>
      <c r="R38" s="126"/>
      <c r="S38" s="122"/>
      <c r="T38" s="36">
        <v>0</v>
      </c>
      <c r="U38" s="108">
        <v>0</v>
      </c>
      <c r="V38" s="95">
        <v>0</v>
      </c>
      <c r="W38" s="17">
        <v>0</v>
      </c>
      <c r="X38" s="17">
        <v>0</v>
      </c>
    </row>
    <row r="39" spans="1:24" ht="15.75">
      <c r="A39" s="78">
        <v>43</v>
      </c>
      <c r="B39" s="28"/>
      <c r="C39" s="29"/>
      <c r="D39" s="29"/>
      <c r="E39" s="29"/>
      <c r="F39" s="29"/>
      <c r="G39" s="29"/>
      <c r="H39" s="30"/>
      <c r="I39" s="28"/>
      <c r="J39" s="103"/>
      <c r="K39" s="31"/>
      <c r="L39" s="32"/>
      <c r="M39" s="51"/>
      <c r="N39" s="52"/>
      <c r="O39" s="53"/>
      <c r="P39" s="54"/>
      <c r="Q39" s="54"/>
      <c r="R39" s="129"/>
      <c r="S39" s="127"/>
      <c r="T39" s="36">
        <v>0</v>
      </c>
      <c r="U39" s="108">
        <v>0</v>
      </c>
      <c r="V39" s="95">
        <v>0</v>
      </c>
      <c r="W39" s="17">
        <v>0</v>
      </c>
      <c r="X39" s="17">
        <v>0</v>
      </c>
    </row>
    <row r="40" spans="1:24" ht="15.75">
      <c r="A40" s="78">
        <v>44</v>
      </c>
      <c r="B40" s="23"/>
      <c r="C40" s="24"/>
      <c r="D40" s="24"/>
      <c r="E40" s="24"/>
      <c r="F40" s="24"/>
      <c r="G40" s="24"/>
      <c r="H40" s="25"/>
      <c r="I40" s="23"/>
      <c r="J40" s="102"/>
      <c r="K40" s="26"/>
      <c r="L40" s="27"/>
      <c r="M40" s="16"/>
      <c r="N40" s="37"/>
      <c r="O40" s="38"/>
      <c r="P40" s="39"/>
      <c r="Q40" s="39"/>
      <c r="R40" s="126"/>
      <c r="S40" s="122"/>
      <c r="T40" s="36">
        <v>0</v>
      </c>
      <c r="U40" s="108">
        <v>0</v>
      </c>
      <c r="V40" s="95">
        <v>0</v>
      </c>
      <c r="W40" s="17">
        <v>0</v>
      </c>
      <c r="X40" s="17">
        <v>0</v>
      </c>
    </row>
    <row r="41" spans="1:24" ht="15.75">
      <c r="A41" s="78">
        <v>45</v>
      </c>
      <c r="B41" s="18"/>
      <c r="C41" s="19"/>
      <c r="D41" s="19"/>
      <c r="E41" s="19"/>
      <c r="F41" s="19"/>
      <c r="G41" s="19"/>
      <c r="H41" s="20"/>
      <c r="I41" s="18"/>
      <c r="J41" s="98"/>
      <c r="K41" s="21"/>
      <c r="L41" s="22"/>
      <c r="M41" s="16"/>
      <c r="N41" s="35"/>
      <c r="O41" s="33"/>
      <c r="P41" s="34"/>
      <c r="Q41" s="34"/>
      <c r="R41" s="128"/>
      <c r="S41" s="125"/>
      <c r="T41" s="36">
        <v>0</v>
      </c>
      <c r="U41" s="108">
        <v>0</v>
      </c>
      <c r="V41" s="95">
        <v>0</v>
      </c>
      <c r="W41" s="17">
        <v>0</v>
      </c>
      <c r="X41" s="17">
        <v>0</v>
      </c>
    </row>
    <row r="42" spans="1:24" ht="15.75">
      <c r="A42" s="78">
        <v>46</v>
      </c>
      <c r="B42" s="23"/>
      <c r="C42" s="24"/>
      <c r="D42" s="24"/>
      <c r="E42" s="24"/>
      <c r="F42" s="24"/>
      <c r="G42" s="24"/>
      <c r="H42" s="25"/>
      <c r="I42" s="23"/>
      <c r="J42" s="102"/>
      <c r="K42" s="26"/>
      <c r="L42" s="27"/>
      <c r="M42" s="16"/>
      <c r="N42" s="37"/>
      <c r="O42" s="38"/>
      <c r="P42" s="39"/>
      <c r="Q42" s="39"/>
      <c r="R42" s="126"/>
      <c r="S42" s="122"/>
      <c r="T42" s="36">
        <v>0</v>
      </c>
      <c r="U42" s="108">
        <v>0</v>
      </c>
      <c r="V42" s="95">
        <v>0</v>
      </c>
      <c r="W42" s="17">
        <v>0</v>
      </c>
      <c r="X42" s="17">
        <v>0</v>
      </c>
    </row>
    <row r="43" spans="1:24" ht="15.75">
      <c r="A43" s="78">
        <v>47</v>
      </c>
      <c r="B43" s="18"/>
      <c r="C43" s="19"/>
      <c r="D43" s="19"/>
      <c r="E43" s="19"/>
      <c r="F43" s="19"/>
      <c r="G43" s="19"/>
      <c r="H43" s="20"/>
      <c r="I43" s="18"/>
      <c r="J43" s="98"/>
      <c r="K43" s="21"/>
      <c r="L43" s="22"/>
      <c r="M43" s="16"/>
      <c r="N43" s="35"/>
      <c r="O43" s="33"/>
      <c r="P43" s="34"/>
      <c r="Q43" s="34"/>
      <c r="R43" s="128"/>
      <c r="S43" s="125"/>
      <c r="T43" s="36">
        <v>0</v>
      </c>
      <c r="U43" s="108">
        <v>0</v>
      </c>
      <c r="V43" s="95">
        <v>0</v>
      </c>
      <c r="W43" s="17">
        <v>0</v>
      </c>
      <c r="X43" s="17">
        <v>0</v>
      </c>
    </row>
    <row r="44" spans="1:24" ht="15.75">
      <c r="A44" s="78">
        <v>48</v>
      </c>
      <c r="B44" s="23"/>
      <c r="C44" s="24"/>
      <c r="D44" s="24"/>
      <c r="E44" s="24"/>
      <c r="F44" s="24"/>
      <c r="G44" s="24"/>
      <c r="H44" s="25"/>
      <c r="I44" s="23"/>
      <c r="J44" s="102"/>
      <c r="K44" s="26"/>
      <c r="L44" s="27"/>
      <c r="M44" s="16"/>
      <c r="N44" s="37"/>
      <c r="O44" s="38"/>
      <c r="P44" s="39"/>
      <c r="Q44" s="39"/>
      <c r="R44" s="126"/>
      <c r="S44" s="122"/>
      <c r="T44" s="36">
        <v>0</v>
      </c>
      <c r="U44" s="108">
        <v>0</v>
      </c>
      <c r="V44" s="95">
        <v>0</v>
      </c>
      <c r="W44" s="17">
        <v>0</v>
      </c>
      <c r="X44" s="17">
        <v>0</v>
      </c>
    </row>
    <row r="45" spans="1:24" ht="15.75">
      <c r="A45" s="78">
        <v>49</v>
      </c>
      <c r="B45" s="18"/>
      <c r="C45" s="19"/>
      <c r="D45" s="19"/>
      <c r="E45" s="19"/>
      <c r="F45" s="19"/>
      <c r="G45" s="19"/>
      <c r="H45" s="20"/>
      <c r="I45" s="18"/>
      <c r="J45" s="98"/>
      <c r="K45" s="21"/>
      <c r="L45" s="22"/>
      <c r="M45" s="16"/>
      <c r="N45" s="35"/>
      <c r="O45" s="33"/>
      <c r="P45" s="34"/>
      <c r="Q45" s="34"/>
      <c r="R45" s="128"/>
      <c r="S45" s="125"/>
      <c r="T45" s="36">
        <v>0</v>
      </c>
      <c r="U45" s="108">
        <v>0</v>
      </c>
      <c r="V45" s="95">
        <v>0</v>
      </c>
      <c r="W45" s="17">
        <v>0</v>
      </c>
      <c r="X45" s="17">
        <v>0</v>
      </c>
    </row>
    <row r="46" spans="1:24" ht="15.75">
      <c r="A46" s="78">
        <v>50</v>
      </c>
      <c r="B46" s="23"/>
      <c r="C46" s="24"/>
      <c r="D46" s="24"/>
      <c r="E46" s="24"/>
      <c r="F46" s="24"/>
      <c r="G46" s="24"/>
      <c r="H46" s="25"/>
      <c r="I46" s="23"/>
      <c r="J46" s="102"/>
      <c r="K46" s="26"/>
      <c r="L46" s="27"/>
      <c r="M46" s="16"/>
      <c r="N46" s="37"/>
      <c r="O46" s="38"/>
      <c r="P46" s="39"/>
      <c r="Q46" s="39"/>
      <c r="R46" s="126"/>
      <c r="S46" s="122"/>
      <c r="T46" s="36">
        <v>0</v>
      </c>
      <c r="U46" s="108">
        <v>0</v>
      </c>
      <c r="V46" s="95">
        <v>0</v>
      </c>
      <c r="W46" s="17">
        <v>0</v>
      </c>
      <c r="X46" s="17">
        <v>0</v>
      </c>
    </row>
    <row r="47" spans="1:24" ht="15.75">
      <c r="A47" s="78">
        <v>51</v>
      </c>
      <c r="B47" s="18"/>
      <c r="C47" s="19"/>
      <c r="D47" s="19"/>
      <c r="E47" s="19"/>
      <c r="F47" s="19"/>
      <c r="G47" s="19"/>
      <c r="H47" s="20"/>
      <c r="I47" s="18"/>
      <c r="J47" s="98"/>
      <c r="K47" s="21"/>
      <c r="L47" s="22"/>
      <c r="M47" s="16"/>
      <c r="N47" s="35"/>
      <c r="O47" s="33"/>
      <c r="P47" s="34"/>
      <c r="Q47" s="34"/>
      <c r="R47" s="128"/>
      <c r="S47" s="125"/>
      <c r="T47" s="36">
        <v>0</v>
      </c>
      <c r="U47" s="108">
        <v>0</v>
      </c>
      <c r="V47" s="95">
        <v>0</v>
      </c>
      <c r="W47" s="17">
        <v>0</v>
      </c>
      <c r="X47" s="17">
        <v>0</v>
      </c>
    </row>
    <row r="48" spans="1:24" ht="15.75">
      <c r="A48" s="78">
        <v>52</v>
      </c>
      <c r="B48" s="23"/>
      <c r="C48" s="24"/>
      <c r="D48" s="24"/>
      <c r="E48" s="24"/>
      <c r="F48" s="24"/>
      <c r="G48" s="24"/>
      <c r="H48" s="25"/>
      <c r="I48" s="23"/>
      <c r="J48" s="102"/>
      <c r="K48" s="26"/>
      <c r="L48" s="27"/>
      <c r="M48" s="16"/>
      <c r="N48" s="37"/>
      <c r="O48" s="38"/>
      <c r="P48" s="39"/>
      <c r="Q48" s="39"/>
      <c r="R48" s="115"/>
      <c r="S48" s="122"/>
      <c r="T48" s="36">
        <v>0</v>
      </c>
      <c r="U48" s="108">
        <v>0</v>
      </c>
      <c r="V48" s="95">
        <v>0</v>
      </c>
      <c r="W48" s="17">
        <v>0</v>
      </c>
      <c r="X48" s="17">
        <v>0</v>
      </c>
    </row>
    <row r="49" spans="1:24" ht="15.75">
      <c r="A49" s="78">
        <v>53</v>
      </c>
      <c r="B49" s="18"/>
      <c r="C49" s="19"/>
      <c r="D49" s="19"/>
      <c r="E49" s="19"/>
      <c r="F49" s="19"/>
      <c r="G49" s="19"/>
      <c r="H49" s="20"/>
      <c r="I49" s="18"/>
      <c r="J49" s="98"/>
      <c r="K49" s="21"/>
      <c r="L49" s="22"/>
      <c r="M49" s="16"/>
      <c r="N49" s="35"/>
      <c r="O49" s="33"/>
      <c r="P49" s="34"/>
      <c r="Q49" s="34"/>
      <c r="R49" s="113"/>
      <c r="S49" s="125"/>
      <c r="T49" s="36">
        <v>0</v>
      </c>
      <c r="U49" s="108">
        <v>0</v>
      </c>
      <c r="V49" s="95">
        <v>0</v>
      </c>
      <c r="W49" s="17">
        <v>0</v>
      </c>
      <c r="X49" s="17">
        <v>0</v>
      </c>
    </row>
    <row r="50" spans="1:24" ht="15.75">
      <c r="A50" s="78">
        <v>54</v>
      </c>
      <c r="B50" s="23"/>
      <c r="C50" s="24"/>
      <c r="D50" s="24"/>
      <c r="E50" s="24"/>
      <c r="F50" s="24"/>
      <c r="G50" s="24"/>
      <c r="H50" s="25"/>
      <c r="I50" s="23"/>
      <c r="J50" s="102"/>
      <c r="K50" s="26"/>
      <c r="L50" s="27"/>
      <c r="M50" s="16"/>
      <c r="N50" s="37"/>
      <c r="O50" s="38"/>
      <c r="P50" s="39"/>
      <c r="Q50" s="39"/>
      <c r="R50" s="126"/>
      <c r="S50" s="122"/>
      <c r="T50" s="14">
        <v>0</v>
      </c>
      <c r="U50" s="108">
        <v>0</v>
      </c>
      <c r="V50" s="95">
        <v>0</v>
      </c>
      <c r="W50" s="17">
        <v>0</v>
      </c>
      <c r="X50" s="17">
        <v>0</v>
      </c>
    </row>
    <row r="51" spans="1:24" ht="15.75">
      <c r="A51" s="78">
        <v>39</v>
      </c>
      <c r="B51" s="18"/>
      <c r="C51" s="19"/>
      <c r="D51" s="19"/>
      <c r="E51" s="19"/>
      <c r="F51" s="19"/>
      <c r="G51" s="19"/>
      <c r="H51" s="20"/>
      <c r="I51" s="18"/>
      <c r="J51" s="98"/>
      <c r="K51" s="21"/>
      <c r="L51" s="22"/>
      <c r="M51" s="16"/>
      <c r="N51" s="35"/>
      <c r="O51" s="33"/>
      <c r="P51" s="34"/>
      <c r="Q51" s="34"/>
      <c r="R51" s="128"/>
      <c r="S51" s="125"/>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75">
      <c r="A52" s="78">
        <v>40</v>
      </c>
      <c r="B52" s="23"/>
      <c r="C52" s="24"/>
      <c r="D52" s="24"/>
      <c r="E52" s="24"/>
      <c r="F52" s="24"/>
      <c r="G52" s="24"/>
      <c r="H52" s="25"/>
      <c r="I52" s="23"/>
      <c r="J52" s="102"/>
      <c r="K52" s="26"/>
      <c r="L52" s="27"/>
      <c r="M52" s="16"/>
      <c r="N52" s="37"/>
      <c r="O52" s="38"/>
      <c r="P52" s="39"/>
      <c r="Q52" s="39"/>
      <c r="R52" s="126"/>
      <c r="S52" s="122"/>
      <c r="T52" s="36">
        <f t="shared" si="17"/>
        <v>0</v>
      </c>
      <c r="U52" s="108">
        <f t="shared" ca="1" si="18"/>
        <v>0</v>
      </c>
      <c r="V52" s="95" cm="1">
        <f t="array" ref="V52">_xlfn.IFS(ISBLANK(O52),0,O52="Fiber",40,O52="Fixed Wireless",20,O52="Copper",10)</f>
        <v>0</v>
      </c>
      <c r="W52" s="17">
        <f t="shared" si="19"/>
        <v>0</v>
      </c>
      <c r="X52" s="17">
        <f t="shared" si="20"/>
        <v>0</v>
      </c>
    </row>
    <row r="53" spans="1:24" ht="15.75">
      <c r="A53" s="78">
        <v>41</v>
      </c>
      <c r="B53" s="18"/>
      <c r="C53" s="19"/>
      <c r="D53" s="19"/>
      <c r="E53" s="19"/>
      <c r="F53" s="19"/>
      <c r="G53" s="19"/>
      <c r="H53" s="20"/>
      <c r="I53" s="18"/>
      <c r="J53" s="98"/>
      <c r="K53" s="21"/>
      <c r="L53" s="22"/>
      <c r="M53" s="16"/>
      <c r="N53" s="35"/>
      <c r="O53" s="33"/>
      <c r="P53" s="34"/>
      <c r="Q53" s="34"/>
      <c r="R53" s="128"/>
      <c r="S53" s="125"/>
      <c r="T53" s="36">
        <f t="shared" si="17"/>
        <v>0</v>
      </c>
      <c r="U53" s="108">
        <f t="shared" ca="1" si="18"/>
        <v>0</v>
      </c>
      <c r="V53" s="95" cm="1">
        <f t="array" ref="V53">_xlfn.IFS(ISBLANK(O53),0,O53="Fiber",40,O53="Fixed Wireless",20,O53="Copper",10)</f>
        <v>0</v>
      </c>
      <c r="W53" s="17">
        <f t="shared" si="19"/>
        <v>0</v>
      </c>
      <c r="X53" s="17">
        <f t="shared" si="20"/>
        <v>0</v>
      </c>
    </row>
    <row r="54" spans="1:24" ht="15.75">
      <c r="A54" s="78">
        <v>42</v>
      </c>
      <c r="B54" s="23"/>
      <c r="C54" s="24"/>
      <c r="D54" s="24"/>
      <c r="E54" s="24"/>
      <c r="F54" s="24"/>
      <c r="G54" s="24"/>
      <c r="H54" s="25"/>
      <c r="I54" s="23"/>
      <c r="J54" s="102"/>
      <c r="K54" s="26"/>
      <c r="L54" s="27"/>
      <c r="M54" s="16"/>
      <c r="N54" s="37"/>
      <c r="O54" s="38"/>
      <c r="P54" s="39"/>
      <c r="Q54" s="39"/>
      <c r="R54" s="126"/>
      <c r="S54" s="122"/>
      <c r="T54" s="36">
        <f t="shared" si="17"/>
        <v>0</v>
      </c>
      <c r="U54" s="108">
        <f t="shared" ca="1" si="18"/>
        <v>0</v>
      </c>
      <c r="V54" s="95" cm="1">
        <f t="array" ref="V54">_xlfn.IFS(ISBLANK(O54),0,O54="Fiber",40,O54="Fixed Wireless",20,O54="Copper",10)</f>
        <v>0</v>
      </c>
      <c r="W54" s="17">
        <f t="shared" si="19"/>
        <v>0</v>
      </c>
      <c r="X54" s="17">
        <f t="shared" si="20"/>
        <v>0</v>
      </c>
    </row>
    <row r="55" spans="1:24" ht="15.75">
      <c r="A55" s="78">
        <v>43</v>
      </c>
      <c r="B55" s="28"/>
      <c r="C55" s="29"/>
      <c r="D55" s="29"/>
      <c r="E55" s="29"/>
      <c r="F55" s="29"/>
      <c r="G55" s="29"/>
      <c r="H55" s="30"/>
      <c r="I55" s="28"/>
      <c r="J55" s="103"/>
      <c r="K55" s="31"/>
      <c r="L55" s="32"/>
      <c r="M55" s="51"/>
      <c r="N55" s="52"/>
      <c r="O55" s="53"/>
      <c r="P55" s="54"/>
      <c r="Q55" s="54"/>
      <c r="R55" s="129"/>
      <c r="S55" s="127"/>
      <c r="T55" s="36">
        <f t="shared" si="17"/>
        <v>0</v>
      </c>
      <c r="U55" s="108">
        <f t="shared" ca="1" si="18"/>
        <v>0</v>
      </c>
      <c r="V55" s="95" cm="1">
        <f t="array" ref="V55">_xlfn.IFS(ISBLANK(O55),0,O55="Fiber",40,O55="Fixed Wireless",20,O55="Copper",10)</f>
        <v>0</v>
      </c>
      <c r="W55" s="17">
        <f t="shared" si="19"/>
        <v>0</v>
      </c>
      <c r="X55" s="17">
        <f t="shared" si="20"/>
        <v>0</v>
      </c>
    </row>
    <row r="56" spans="1:24" ht="15.75">
      <c r="A56" s="78">
        <v>44</v>
      </c>
      <c r="B56" s="23"/>
      <c r="C56" s="24"/>
      <c r="D56" s="24"/>
      <c r="E56" s="24"/>
      <c r="F56" s="24"/>
      <c r="G56" s="24"/>
      <c r="H56" s="25"/>
      <c r="I56" s="23"/>
      <c r="J56" s="102"/>
      <c r="K56" s="26"/>
      <c r="L56" s="27"/>
      <c r="M56" s="16"/>
      <c r="N56" s="37"/>
      <c r="O56" s="38"/>
      <c r="P56" s="39"/>
      <c r="Q56" s="39"/>
      <c r="R56" s="126"/>
      <c r="S56" s="122"/>
      <c r="T56" s="36">
        <f t="shared" si="17"/>
        <v>0</v>
      </c>
      <c r="U56" s="108">
        <f t="shared" ca="1" si="18"/>
        <v>0</v>
      </c>
      <c r="V56" s="95" cm="1">
        <f t="array" ref="V56">_xlfn.IFS(ISBLANK(O56),0,O56="Fiber",40,O56="Fixed Wireless",20,O56="Copper",10)</f>
        <v>0</v>
      </c>
      <c r="W56" s="17">
        <f t="shared" si="19"/>
        <v>0</v>
      </c>
      <c r="X56" s="17">
        <f t="shared" si="20"/>
        <v>0</v>
      </c>
    </row>
    <row r="57" spans="1:24" ht="15.75">
      <c r="A57" s="78">
        <v>45</v>
      </c>
      <c r="B57" s="18"/>
      <c r="C57" s="19"/>
      <c r="D57" s="19"/>
      <c r="E57" s="19"/>
      <c r="F57" s="19"/>
      <c r="G57" s="19"/>
      <c r="H57" s="20"/>
      <c r="I57" s="18"/>
      <c r="J57" s="98"/>
      <c r="K57" s="21"/>
      <c r="L57" s="22"/>
      <c r="M57" s="16"/>
      <c r="N57" s="35"/>
      <c r="O57" s="33"/>
      <c r="P57" s="34"/>
      <c r="Q57" s="34"/>
      <c r="R57" s="128"/>
      <c r="S57" s="125"/>
      <c r="T57" s="36">
        <f t="shared" si="17"/>
        <v>0</v>
      </c>
      <c r="U57" s="108">
        <f t="shared" ca="1" si="18"/>
        <v>0</v>
      </c>
      <c r="V57" s="95" cm="1">
        <f t="array" ref="V57">_xlfn.IFS(ISBLANK(O57),0,O57="Fiber",40,O57="Fixed Wireless",20,O57="Copper",10)</f>
        <v>0</v>
      </c>
      <c r="W57" s="17">
        <f t="shared" si="19"/>
        <v>0</v>
      </c>
      <c r="X57" s="17">
        <f t="shared" si="20"/>
        <v>0</v>
      </c>
    </row>
    <row r="58" spans="1:24" ht="15.75">
      <c r="A58" s="78">
        <v>46</v>
      </c>
      <c r="B58" s="23"/>
      <c r="C58" s="24"/>
      <c r="D58" s="24"/>
      <c r="E58" s="24"/>
      <c r="F58" s="24"/>
      <c r="G58" s="24"/>
      <c r="H58" s="25"/>
      <c r="I58" s="23"/>
      <c r="J58" s="102"/>
      <c r="K58" s="26"/>
      <c r="L58" s="27"/>
      <c r="M58" s="16"/>
      <c r="N58" s="37"/>
      <c r="O58" s="38"/>
      <c r="P58" s="39"/>
      <c r="Q58" s="39"/>
      <c r="R58" s="126"/>
      <c r="S58" s="122"/>
      <c r="T58" s="36">
        <f t="shared" si="17"/>
        <v>0</v>
      </c>
      <c r="U58" s="108">
        <f t="shared" ca="1" si="18"/>
        <v>0</v>
      </c>
      <c r="V58" s="95" cm="1">
        <f t="array" ref="V58">_xlfn.IFS(ISBLANK(O58),0,O58="Fiber",40,O58="Fixed Wireless",20,O58="Copper",10)</f>
        <v>0</v>
      </c>
      <c r="W58" s="17">
        <f t="shared" si="19"/>
        <v>0</v>
      </c>
      <c r="X58" s="17">
        <f t="shared" si="20"/>
        <v>0</v>
      </c>
    </row>
    <row r="59" spans="1:24" ht="15.75">
      <c r="A59" s="78">
        <v>47</v>
      </c>
      <c r="B59" s="18"/>
      <c r="C59" s="19"/>
      <c r="D59" s="19"/>
      <c r="E59" s="19"/>
      <c r="F59" s="19"/>
      <c r="G59" s="19"/>
      <c r="H59" s="20"/>
      <c r="I59" s="18"/>
      <c r="J59" s="98"/>
      <c r="K59" s="21"/>
      <c r="L59" s="22"/>
      <c r="M59" s="16"/>
      <c r="N59" s="35"/>
      <c r="O59" s="33"/>
      <c r="P59" s="34"/>
      <c r="Q59" s="34"/>
      <c r="R59" s="128"/>
      <c r="S59" s="125"/>
      <c r="T59" s="36">
        <f t="shared" si="17"/>
        <v>0</v>
      </c>
      <c r="U59" s="108">
        <f t="shared" ca="1" si="18"/>
        <v>0</v>
      </c>
      <c r="V59" s="95" cm="1">
        <f t="array" ref="V59">_xlfn.IFS(ISBLANK(O59),0,O59="Fiber",40,O59="Fixed Wireless",20,O59="Copper",10)</f>
        <v>0</v>
      </c>
      <c r="W59" s="17">
        <f t="shared" si="19"/>
        <v>0</v>
      </c>
      <c r="X59" s="17">
        <f t="shared" si="20"/>
        <v>0</v>
      </c>
    </row>
    <row r="60" spans="1:24" ht="15.75">
      <c r="A60" s="78">
        <v>48</v>
      </c>
      <c r="B60" s="23"/>
      <c r="C60" s="24"/>
      <c r="D60" s="24"/>
      <c r="E60" s="24"/>
      <c r="F60" s="24"/>
      <c r="G60" s="24"/>
      <c r="H60" s="25"/>
      <c r="I60" s="23"/>
      <c r="J60" s="102"/>
      <c r="K60" s="26"/>
      <c r="L60" s="27"/>
      <c r="M60" s="16"/>
      <c r="N60" s="37"/>
      <c r="O60" s="38"/>
      <c r="P60" s="39"/>
      <c r="Q60" s="39"/>
      <c r="R60" s="126"/>
      <c r="S60" s="122"/>
      <c r="T60" s="36">
        <f t="shared" si="17"/>
        <v>0</v>
      </c>
      <c r="U60" s="108">
        <f t="shared" ca="1" si="18"/>
        <v>0</v>
      </c>
      <c r="V60" s="95" cm="1">
        <f t="array" ref="V60">_xlfn.IFS(ISBLANK(O60),0,O60="Fiber",40,O60="Fixed Wireless",20,O60="Copper",10)</f>
        <v>0</v>
      </c>
      <c r="W60" s="17">
        <f t="shared" si="19"/>
        <v>0</v>
      </c>
      <c r="X60" s="17">
        <f t="shared" si="20"/>
        <v>0</v>
      </c>
    </row>
    <row r="61" spans="1:24" ht="15.75">
      <c r="A61" s="78">
        <v>49</v>
      </c>
      <c r="B61" s="18"/>
      <c r="C61" s="19"/>
      <c r="D61" s="19"/>
      <c r="E61" s="19"/>
      <c r="F61" s="19"/>
      <c r="G61" s="19"/>
      <c r="H61" s="20"/>
      <c r="I61" s="18"/>
      <c r="J61" s="98"/>
      <c r="K61" s="21"/>
      <c r="L61" s="22"/>
      <c r="M61" s="16"/>
      <c r="N61" s="35"/>
      <c r="O61" s="33"/>
      <c r="P61" s="34"/>
      <c r="Q61" s="34"/>
      <c r="R61" s="128"/>
      <c r="S61" s="125"/>
      <c r="T61" s="36">
        <f t="shared" si="17"/>
        <v>0</v>
      </c>
      <c r="U61" s="108">
        <f t="shared" ca="1" si="18"/>
        <v>0</v>
      </c>
      <c r="V61" s="95" cm="1">
        <f t="array" ref="V61">_xlfn.IFS(ISBLANK(O61),0,O61="Fiber",40,O61="Fixed Wireless",20,O61="Copper",10)</f>
        <v>0</v>
      </c>
      <c r="W61" s="17">
        <f t="shared" si="19"/>
        <v>0</v>
      </c>
      <c r="X61" s="17">
        <f t="shared" si="20"/>
        <v>0</v>
      </c>
    </row>
    <row r="62" spans="1:24" ht="15.75">
      <c r="A62" s="78">
        <v>50</v>
      </c>
      <c r="B62" s="23"/>
      <c r="C62" s="24"/>
      <c r="D62" s="24"/>
      <c r="E62" s="24"/>
      <c r="F62" s="24"/>
      <c r="G62" s="24"/>
      <c r="H62" s="25"/>
      <c r="I62" s="23"/>
      <c r="J62" s="102"/>
      <c r="K62" s="26"/>
      <c r="L62" s="27"/>
      <c r="M62" s="16"/>
      <c r="N62" s="37"/>
      <c r="O62" s="38"/>
      <c r="P62" s="39"/>
      <c r="Q62" s="39"/>
      <c r="R62" s="126"/>
      <c r="S62" s="122"/>
      <c r="T62" s="36">
        <f t="shared" si="17"/>
        <v>0</v>
      </c>
      <c r="U62" s="108">
        <f t="shared" ca="1" si="18"/>
        <v>0</v>
      </c>
      <c r="V62" s="95" cm="1">
        <f t="array" ref="V62">_xlfn.IFS(ISBLANK(O62),0,O62="Fiber",40,O62="Fixed Wireless",20,O62="Copper",10)</f>
        <v>0</v>
      </c>
      <c r="W62" s="17">
        <f t="shared" si="19"/>
        <v>0</v>
      </c>
      <c r="X62" s="17">
        <f t="shared" si="20"/>
        <v>0</v>
      </c>
    </row>
    <row r="63" spans="1:24" ht="15.75">
      <c r="A63" s="78">
        <v>51</v>
      </c>
      <c r="B63" s="18"/>
      <c r="C63" s="19"/>
      <c r="D63" s="19"/>
      <c r="E63" s="19"/>
      <c r="F63" s="19"/>
      <c r="G63" s="19"/>
      <c r="H63" s="20"/>
      <c r="I63" s="18"/>
      <c r="J63" s="98"/>
      <c r="K63" s="21"/>
      <c r="L63" s="22"/>
      <c r="M63" s="16"/>
      <c r="N63" s="35"/>
      <c r="O63" s="33"/>
      <c r="P63" s="34"/>
      <c r="Q63" s="34"/>
      <c r="R63" s="128"/>
      <c r="S63" s="125"/>
      <c r="T63" s="36">
        <f t="shared" si="17"/>
        <v>0</v>
      </c>
      <c r="U63" s="108">
        <f t="shared" ca="1" si="18"/>
        <v>0</v>
      </c>
      <c r="V63" s="95" cm="1">
        <f t="array" ref="V63">_xlfn.IFS(ISBLANK(O63),0,O63="Fiber",40,O63="Fixed Wireless",20,O63="Copper",10)</f>
        <v>0</v>
      </c>
      <c r="W63" s="17">
        <f t="shared" si="19"/>
        <v>0</v>
      </c>
      <c r="X63" s="17">
        <f t="shared" si="20"/>
        <v>0</v>
      </c>
    </row>
    <row r="64" spans="1:24" ht="15.75">
      <c r="A64" s="78">
        <v>52</v>
      </c>
      <c r="B64" s="23"/>
      <c r="C64" s="24"/>
      <c r="D64" s="24"/>
      <c r="E64" s="24"/>
      <c r="F64" s="24"/>
      <c r="G64" s="24"/>
      <c r="H64" s="25"/>
      <c r="I64" s="23"/>
      <c r="J64" s="102"/>
      <c r="K64" s="26"/>
      <c r="L64" s="27"/>
      <c r="M64" s="16"/>
      <c r="N64" s="37"/>
      <c r="O64" s="38"/>
      <c r="P64" s="39"/>
      <c r="Q64" s="39"/>
      <c r="R64" s="115"/>
      <c r="S64" s="122"/>
      <c r="T64" s="36">
        <f t="shared" si="17"/>
        <v>0</v>
      </c>
      <c r="U64" s="108">
        <f t="shared" ca="1" si="18"/>
        <v>0</v>
      </c>
      <c r="V64" s="95" cm="1">
        <f t="array" ref="V64">_xlfn.IFS(ISBLANK(O64),0,O64="Fiber",40,O64="Fixed Wireless",20,O64="Copper",10)</f>
        <v>0</v>
      </c>
      <c r="W64" s="17">
        <f t="shared" si="19"/>
        <v>0</v>
      </c>
      <c r="X64" s="17">
        <f t="shared" si="20"/>
        <v>0</v>
      </c>
    </row>
    <row r="65" spans="1:24" ht="15.75">
      <c r="A65" s="78">
        <v>53</v>
      </c>
      <c r="B65" s="18"/>
      <c r="C65" s="19"/>
      <c r="D65" s="19"/>
      <c r="E65" s="19"/>
      <c r="F65" s="19"/>
      <c r="G65" s="19"/>
      <c r="H65" s="20"/>
      <c r="I65" s="18"/>
      <c r="J65" s="98"/>
      <c r="K65" s="21"/>
      <c r="L65" s="22"/>
      <c r="M65" s="16"/>
      <c r="N65" s="35"/>
      <c r="O65" s="33"/>
      <c r="P65" s="34"/>
      <c r="Q65" s="34"/>
      <c r="R65" s="113"/>
      <c r="S65" s="125"/>
      <c r="T65" s="36">
        <f t="shared" si="17"/>
        <v>0</v>
      </c>
      <c r="U65" s="108">
        <f t="shared" ca="1" si="18"/>
        <v>0</v>
      </c>
      <c r="V65" s="95" cm="1">
        <f t="array" ref="V65">_xlfn.IFS(ISBLANK(O65),0,O65="Fiber",40,O65="Fixed Wireless",20,O65="Copper",10)</f>
        <v>0</v>
      </c>
      <c r="W65" s="17">
        <f t="shared" si="19"/>
        <v>0</v>
      </c>
      <c r="X65" s="17">
        <f t="shared" si="20"/>
        <v>0</v>
      </c>
    </row>
    <row r="66" spans="1:24" ht="15.75">
      <c r="A66" s="78">
        <v>54</v>
      </c>
      <c r="B66" s="23"/>
      <c r="C66" s="24"/>
      <c r="D66" s="24"/>
      <c r="E66" s="24"/>
      <c r="F66" s="24"/>
      <c r="G66" s="24"/>
      <c r="H66" s="25"/>
      <c r="I66" s="23"/>
      <c r="J66" s="102"/>
      <c r="K66" s="26"/>
      <c r="L66" s="27"/>
      <c r="M66" s="16"/>
      <c r="N66" s="37"/>
      <c r="O66" s="38"/>
      <c r="P66" s="39"/>
      <c r="Q66" s="39"/>
      <c r="R66" s="126"/>
      <c r="S66" s="122"/>
      <c r="T66" s="14">
        <f t="shared" si="17"/>
        <v>0</v>
      </c>
      <c r="U66" s="108">
        <f t="shared" ca="1" si="18"/>
        <v>0</v>
      </c>
      <c r="V66" s="95" cm="1">
        <f t="array" ref="V66">_xlfn.IFS(ISBLANK(O66),0,O66="Fiber",40,O66="Fixed Wireless",20,O66="Copper",10)</f>
        <v>0</v>
      </c>
      <c r="W66" s="17">
        <f t="shared" si="19"/>
        <v>0</v>
      </c>
      <c r="X66" s="17">
        <f t="shared" si="20"/>
        <v>0</v>
      </c>
    </row>
    <row r="67" spans="1:24" ht="15.75">
      <c r="A67" s="78">
        <v>55</v>
      </c>
      <c r="B67" s="18"/>
      <c r="C67" s="19"/>
      <c r="D67" s="19"/>
      <c r="E67" s="19"/>
      <c r="F67" s="19"/>
      <c r="G67" s="19"/>
      <c r="H67" s="20"/>
      <c r="I67" s="18"/>
      <c r="J67" s="98"/>
      <c r="K67" s="21"/>
      <c r="L67" s="22"/>
      <c r="M67" s="16"/>
      <c r="N67" s="35"/>
      <c r="O67" s="33"/>
      <c r="P67" s="34"/>
      <c r="Q67" s="34"/>
      <c r="R67" s="113"/>
      <c r="S67" s="125"/>
      <c r="T67" s="36">
        <f t="shared" si="17"/>
        <v>0</v>
      </c>
      <c r="U67" s="108">
        <f t="shared" ca="1" si="18"/>
        <v>0</v>
      </c>
      <c r="V67" s="95" cm="1">
        <f t="array" ref="V67">_xlfn.IFS(ISBLANK(O67),0,O67="Fiber",40,O67="Fixed Wireless",20,O67="Copper",10)</f>
        <v>0</v>
      </c>
      <c r="W67" s="17">
        <f t="shared" si="19"/>
        <v>0</v>
      </c>
      <c r="X67" s="17">
        <f t="shared" si="20"/>
        <v>0</v>
      </c>
    </row>
    <row r="68" spans="1:24" ht="15.75">
      <c r="A68" s="78">
        <v>54</v>
      </c>
      <c r="B68" s="23"/>
      <c r="C68" s="24"/>
      <c r="D68" s="24"/>
      <c r="E68" s="24"/>
      <c r="F68" s="24"/>
      <c r="G68" s="24"/>
      <c r="H68" s="25"/>
      <c r="I68" s="23"/>
      <c r="J68" s="102"/>
      <c r="K68" s="26"/>
      <c r="L68" s="27"/>
      <c r="M68" s="16"/>
      <c r="N68" s="37"/>
      <c r="O68" s="38"/>
      <c r="P68" s="39"/>
      <c r="Q68" s="39"/>
      <c r="R68" s="126"/>
      <c r="S68" s="122"/>
      <c r="T68" s="14">
        <f t="shared" si="17"/>
        <v>0</v>
      </c>
      <c r="U68" s="108">
        <f t="shared" ca="1" si="18"/>
        <v>0</v>
      </c>
      <c r="V68" s="95" cm="1">
        <f t="array" ref="V68">_xlfn.IFS(ISBLANK(O68),0,O68="Fiber",40,O68="Fixed Wireless",20,O68="Copper",10)</f>
        <v>0</v>
      </c>
      <c r="W68" s="17">
        <f t="shared" si="19"/>
        <v>0</v>
      </c>
      <c r="X68" s="17">
        <f t="shared" si="20"/>
        <v>0</v>
      </c>
    </row>
    <row r="69" spans="1:24" ht="15.75">
      <c r="A69" s="78">
        <v>39</v>
      </c>
      <c r="B69" s="18"/>
      <c r="C69" s="19"/>
      <c r="D69" s="19"/>
      <c r="E69" s="19"/>
      <c r="F69" s="19"/>
      <c r="G69" s="19"/>
      <c r="H69" s="20"/>
      <c r="I69" s="18"/>
      <c r="J69" s="98"/>
      <c r="K69" s="21"/>
      <c r="L69" s="22"/>
      <c r="M69" s="16"/>
      <c r="N69" s="35"/>
      <c r="O69" s="33"/>
      <c r="P69" s="34"/>
      <c r="Q69" s="34"/>
      <c r="R69" s="128"/>
      <c r="S69" s="125"/>
      <c r="T69" s="14">
        <v>0</v>
      </c>
      <c r="U69" s="108">
        <v>0</v>
      </c>
      <c r="V69" s="95">
        <v>0</v>
      </c>
      <c r="W69" s="17">
        <v>0</v>
      </c>
      <c r="X69" s="17">
        <v>0</v>
      </c>
    </row>
    <row r="70" spans="1:24" ht="15.75">
      <c r="A70" s="78">
        <v>40</v>
      </c>
      <c r="B70" s="23"/>
      <c r="C70" s="24"/>
      <c r="D70" s="24"/>
      <c r="E70" s="24"/>
      <c r="F70" s="24"/>
      <c r="G70" s="24"/>
      <c r="H70" s="25"/>
      <c r="I70" s="23"/>
      <c r="J70" s="102"/>
      <c r="K70" s="26"/>
      <c r="L70" s="27"/>
      <c r="M70" s="16"/>
      <c r="N70" s="37"/>
      <c r="O70" s="38"/>
      <c r="P70" s="39"/>
      <c r="Q70" s="39"/>
      <c r="R70" s="126"/>
      <c r="S70" s="122"/>
      <c r="T70" s="36">
        <v>0</v>
      </c>
      <c r="U70" s="108">
        <v>0</v>
      </c>
      <c r="V70" s="95">
        <v>0</v>
      </c>
      <c r="W70" s="17">
        <v>0</v>
      </c>
      <c r="X70" s="17">
        <v>0</v>
      </c>
    </row>
    <row r="71" spans="1:24" ht="15.75">
      <c r="A71" s="78">
        <v>41</v>
      </c>
      <c r="B71" s="18"/>
      <c r="C71" s="19"/>
      <c r="D71" s="19"/>
      <c r="E71" s="19"/>
      <c r="F71" s="19"/>
      <c r="G71" s="19"/>
      <c r="H71" s="20"/>
      <c r="I71" s="18"/>
      <c r="J71" s="98"/>
      <c r="K71" s="21"/>
      <c r="L71" s="22"/>
      <c r="M71" s="16"/>
      <c r="N71" s="35"/>
      <c r="O71" s="33"/>
      <c r="P71" s="34"/>
      <c r="Q71" s="34"/>
      <c r="R71" s="128"/>
      <c r="S71" s="125"/>
      <c r="T71" s="36">
        <v>0</v>
      </c>
      <c r="U71" s="108">
        <v>0</v>
      </c>
      <c r="V71" s="95">
        <v>0</v>
      </c>
      <c r="W71" s="17">
        <v>0</v>
      </c>
      <c r="X71" s="17">
        <v>0</v>
      </c>
    </row>
    <row r="72" spans="1:24" ht="15.75">
      <c r="A72" s="78">
        <v>42</v>
      </c>
      <c r="B72" s="23"/>
      <c r="C72" s="24"/>
      <c r="D72" s="24"/>
      <c r="E72" s="24"/>
      <c r="F72" s="24"/>
      <c r="G72" s="24"/>
      <c r="H72" s="25"/>
      <c r="I72" s="23"/>
      <c r="J72" s="102"/>
      <c r="K72" s="26"/>
      <c r="L72" s="27"/>
      <c r="M72" s="16"/>
      <c r="N72" s="37"/>
      <c r="O72" s="38"/>
      <c r="P72" s="39"/>
      <c r="Q72" s="39"/>
      <c r="R72" s="126"/>
      <c r="S72" s="122"/>
      <c r="T72" s="36">
        <v>0</v>
      </c>
      <c r="U72" s="108">
        <v>0</v>
      </c>
      <c r="V72" s="95">
        <v>0</v>
      </c>
      <c r="W72" s="17">
        <v>0</v>
      </c>
      <c r="X72" s="17">
        <v>0</v>
      </c>
    </row>
    <row r="73" spans="1:24" ht="15.75">
      <c r="A73" s="78">
        <v>43</v>
      </c>
      <c r="B73" s="28"/>
      <c r="C73" s="29"/>
      <c r="D73" s="29"/>
      <c r="E73" s="29"/>
      <c r="F73" s="29"/>
      <c r="G73" s="29"/>
      <c r="H73" s="30"/>
      <c r="I73" s="28"/>
      <c r="J73" s="103"/>
      <c r="K73" s="31"/>
      <c r="L73" s="32"/>
      <c r="M73" s="51"/>
      <c r="N73" s="52"/>
      <c r="O73" s="53"/>
      <c r="P73" s="54"/>
      <c r="Q73" s="54"/>
      <c r="R73" s="129"/>
      <c r="S73" s="127"/>
      <c r="T73" s="36">
        <v>0</v>
      </c>
      <c r="U73" s="108">
        <v>0</v>
      </c>
      <c r="V73" s="95">
        <v>0</v>
      </c>
      <c r="W73" s="17">
        <v>0</v>
      </c>
      <c r="X73" s="17">
        <v>0</v>
      </c>
    </row>
    <row r="74" spans="1:24" ht="15.75">
      <c r="A74" s="78">
        <v>44</v>
      </c>
      <c r="B74" s="23"/>
      <c r="C74" s="24"/>
      <c r="D74" s="24"/>
      <c r="E74" s="24"/>
      <c r="F74" s="24"/>
      <c r="G74" s="24"/>
      <c r="H74" s="25"/>
      <c r="I74" s="23"/>
      <c r="J74" s="102"/>
      <c r="K74" s="26"/>
      <c r="L74" s="27"/>
      <c r="M74" s="16"/>
      <c r="N74" s="37"/>
      <c r="O74" s="38"/>
      <c r="P74" s="39"/>
      <c r="Q74" s="39"/>
      <c r="R74" s="126"/>
      <c r="S74" s="122"/>
      <c r="T74" s="36">
        <v>0</v>
      </c>
      <c r="U74" s="108">
        <v>0</v>
      </c>
      <c r="V74" s="95">
        <v>0</v>
      </c>
      <c r="W74" s="17">
        <v>0</v>
      </c>
      <c r="X74" s="17">
        <v>0</v>
      </c>
    </row>
    <row r="75" spans="1:24" ht="15.75">
      <c r="A75" s="78">
        <v>45</v>
      </c>
      <c r="B75" s="18"/>
      <c r="C75" s="19"/>
      <c r="D75" s="19"/>
      <c r="E75" s="19"/>
      <c r="F75" s="19"/>
      <c r="G75" s="19"/>
      <c r="H75" s="20"/>
      <c r="I75" s="18"/>
      <c r="J75" s="98"/>
      <c r="K75" s="21"/>
      <c r="L75" s="22"/>
      <c r="M75" s="16"/>
      <c r="N75" s="35"/>
      <c r="O75" s="33"/>
      <c r="P75" s="34"/>
      <c r="Q75" s="34"/>
      <c r="R75" s="128"/>
      <c r="S75" s="125"/>
      <c r="T75" s="36">
        <v>0</v>
      </c>
      <c r="U75" s="108">
        <v>0</v>
      </c>
      <c r="V75" s="95">
        <v>0</v>
      </c>
      <c r="W75" s="17">
        <v>0</v>
      </c>
      <c r="X75" s="17">
        <v>0</v>
      </c>
    </row>
    <row r="76" spans="1:24" ht="15.75">
      <c r="A76" s="78">
        <v>46</v>
      </c>
      <c r="B76" s="23"/>
      <c r="C76" s="24"/>
      <c r="D76" s="24"/>
      <c r="E76" s="24"/>
      <c r="F76" s="24"/>
      <c r="G76" s="24"/>
      <c r="H76" s="25"/>
      <c r="I76" s="23"/>
      <c r="J76" s="102"/>
      <c r="K76" s="26"/>
      <c r="L76" s="27"/>
      <c r="M76" s="16"/>
      <c r="N76" s="37"/>
      <c r="O76" s="38"/>
      <c r="P76" s="39"/>
      <c r="Q76" s="39"/>
      <c r="R76" s="126"/>
      <c r="S76" s="122"/>
      <c r="T76" s="36">
        <v>0</v>
      </c>
      <c r="U76" s="108">
        <v>0</v>
      </c>
      <c r="V76" s="95">
        <v>0</v>
      </c>
      <c r="W76" s="17">
        <v>0</v>
      </c>
      <c r="X76" s="17">
        <v>0</v>
      </c>
    </row>
    <row r="77" spans="1:24" ht="15.75">
      <c r="A77" s="78">
        <v>47</v>
      </c>
      <c r="B77" s="18"/>
      <c r="C77" s="19"/>
      <c r="D77" s="19"/>
      <c r="E77" s="19"/>
      <c r="F77" s="19"/>
      <c r="G77" s="19"/>
      <c r="H77" s="20"/>
      <c r="I77" s="18"/>
      <c r="J77" s="98"/>
      <c r="K77" s="21"/>
      <c r="L77" s="22"/>
      <c r="M77" s="16"/>
      <c r="N77" s="35"/>
      <c r="O77" s="33"/>
      <c r="P77" s="34"/>
      <c r="Q77" s="34"/>
      <c r="R77" s="128"/>
      <c r="S77" s="125"/>
      <c r="T77" s="36">
        <v>0</v>
      </c>
      <c r="U77" s="108">
        <v>0</v>
      </c>
      <c r="V77" s="95">
        <v>0</v>
      </c>
      <c r="W77" s="17">
        <v>0</v>
      </c>
      <c r="X77" s="17">
        <v>0</v>
      </c>
    </row>
    <row r="78" spans="1:24" ht="15.75">
      <c r="A78" s="78">
        <v>48</v>
      </c>
      <c r="B78" s="23"/>
      <c r="C78" s="24"/>
      <c r="D78" s="24"/>
      <c r="E78" s="24"/>
      <c r="F78" s="24"/>
      <c r="G78" s="24"/>
      <c r="H78" s="25"/>
      <c r="I78" s="23"/>
      <c r="J78" s="102"/>
      <c r="K78" s="26"/>
      <c r="L78" s="27"/>
      <c r="M78" s="16"/>
      <c r="N78" s="37"/>
      <c r="O78" s="38"/>
      <c r="P78" s="39"/>
      <c r="Q78" s="39"/>
      <c r="R78" s="126"/>
      <c r="S78" s="122"/>
      <c r="T78" s="36">
        <v>0</v>
      </c>
      <c r="U78" s="108">
        <v>0</v>
      </c>
      <c r="V78" s="95">
        <v>0</v>
      </c>
      <c r="W78" s="17">
        <v>0</v>
      </c>
      <c r="X78" s="17">
        <v>0</v>
      </c>
    </row>
    <row r="79" spans="1:24" ht="15.75">
      <c r="A79" s="78">
        <v>49</v>
      </c>
      <c r="B79" s="18"/>
      <c r="C79" s="19"/>
      <c r="D79" s="19"/>
      <c r="E79" s="19"/>
      <c r="F79" s="19"/>
      <c r="G79" s="19"/>
      <c r="H79" s="20"/>
      <c r="I79" s="18"/>
      <c r="J79" s="98"/>
      <c r="K79" s="21"/>
      <c r="L79" s="22"/>
      <c r="M79" s="16"/>
      <c r="N79" s="35"/>
      <c r="O79" s="33"/>
      <c r="P79" s="34"/>
      <c r="Q79" s="34"/>
      <c r="R79" s="128"/>
      <c r="S79" s="125"/>
      <c r="T79" s="36">
        <v>0</v>
      </c>
      <c r="U79" s="108">
        <v>0</v>
      </c>
      <c r="V79" s="95">
        <v>0</v>
      </c>
      <c r="W79" s="17">
        <v>0</v>
      </c>
      <c r="X79" s="17">
        <v>0</v>
      </c>
    </row>
    <row r="80" spans="1:24" ht="15.75">
      <c r="A80" s="78">
        <v>50</v>
      </c>
      <c r="B80" s="23"/>
      <c r="C80" s="24"/>
      <c r="D80" s="24"/>
      <c r="E80" s="24"/>
      <c r="F80" s="24"/>
      <c r="G80" s="24"/>
      <c r="H80" s="25"/>
      <c r="I80" s="23"/>
      <c r="J80" s="102"/>
      <c r="K80" s="26"/>
      <c r="L80" s="27"/>
      <c r="M80" s="16"/>
      <c r="N80" s="37"/>
      <c r="O80" s="38"/>
      <c r="P80" s="39"/>
      <c r="Q80" s="39"/>
      <c r="R80" s="126"/>
      <c r="S80" s="122"/>
      <c r="T80" s="36">
        <v>0</v>
      </c>
      <c r="U80" s="108">
        <v>0</v>
      </c>
      <c r="V80" s="95">
        <v>0</v>
      </c>
      <c r="W80" s="17">
        <v>0</v>
      </c>
      <c r="X80" s="17">
        <v>0</v>
      </c>
    </row>
    <row r="81" spans="1:24" ht="15.75">
      <c r="A81" s="78">
        <v>51</v>
      </c>
      <c r="B81" s="18"/>
      <c r="C81" s="19"/>
      <c r="D81" s="19"/>
      <c r="E81" s="19"/>
      <c r="F81" s="19"/>
      <c r="G81" s="19"/>
      <c r="H81" s="20"/>
      <c r="I81" s="18"/>
      <c r="J81" s="98"/>
      <c r="K81" s="21"/>
      <c r="L81" s="22"/>
      <c r="M81" s="16"/>
      <c r="N81" s="35"/>
      <c r="O81" s="33"/>
      <c r="P81" s="34"/>
      <c r="Q81" s="34"/>
      <c r="R81" s="128"/>
      <c r="S81" s="125"/>
      <c r="T81" s="36">
        <v>0</v>
      </c>
      <c r="U81" s="108">
        <v>0</v>
      </c>
      <c r="V81" s="95">
        <v>0</v>
      </c>
      <c r="W81" s="17">
        <v>0</v>
      </c>
      <c r="X81" s="17">
        <v>0</v>
      </c>
    </row>
    <row r="82" spans="1:24" ht="15.75">
      <c r="A82" s="78">
        <v>52</v>
      </c>
      <c r="B82" s="23"/>
      <c r="C82" s="24"/>
      <c r="D82" s="24"/>
      <c r="E82" s="24"/>
      <c r="F82" s="24"/>
      <c r="G82" s="24"/>
      <c r="H82" s="25"/>
      <c r="I82" s="23"/>
      <c r="J82" s="102"/>
      <c r="K82" s="26"/>
      <c r="L82" s="27"/>
      <c r="M82" s="16"/>
      <c r="N82" s="37"/>
      <c r="O82" s="38"/>
      <c r="P82" s="39"/>
      <c r="Q82" s="39"/>
      <c r="R82" s="115"/>
      <c r="S82" s="122"/>
      <c r="T82" s="36">
        <v>0</v>
      </c>
      <c r="U82" s="108">
        <v>0</v>
      </c>
      <c r="V82" s="95">
        <v>0</v>
      </c>
      <c r="W82" s="17">
        <v>0</v>
      </c>
      <c r="X82" s="17">
        <v>0</v>
      </c>
    </row>
    <row r="83" spans="1:24" ht="15.75">
      <c r="A83" s="78">
        <v>53</v>
      </c>
      <c r="B83" s="18"/>
      <c r="C83" s="19"/>
      <c r="D83" s="19"/>
      <c r="E83" s="19"/>
      <c r="F83" s="19"/>
      <c r="G83" s="19"/>
      <c r="H83" s="20"/>
      <c r="I83" s="18"/>
      <c r="J83" s="98"/>
      <c r="K83" s="21"/>
      <c r="L83" s="22"/>
      <c r="M83" s="16"/>
      <c r="N83" s="35"/>
      <c r="O83" s="33"/>
      <c r="P83" s="34"/>
      <c r="Q83" s="34"/>
      <c r="R83" s="113"/>
      <c r="S83" s="125"/>
      <c r="T83" s="36">
        <v>0</v>
      </c>
      <c r="U83" s="108">
        <v>0</v>
      </c>
      <c r="V83" s="95">
        <v>0</v>
      </c>
      <c r="W83" s="17">
        <v>0</v>
      </c>
      <c r="X83" s="17">
        <v>0</v>
      </c>
    </row>
    <row r="84" spans="1:24" ht="15.75">
      <c r="A84" s="78">
        <v>54</v>
      </c>
      <c r="B84" s="23"/>
      <c r="C84" s="24"/>
      <c r="D84" s="24"/>
      <c r="E84" s="24"/>
      <c r="F84" s="24"/>
      <c r="G84" s="24"/>
      <c r="H84" s="25"/>
      <c r="I84" s="23"/>
      <c r="J84" s="102"/>
      <c r="K84" s="26"/>
      <c r="L84" s="27"/>
      <c r="M84" s="16"/>
      <c r="N84" s="37"/>
      <c r="O84" s="38"/>
      <c r="P84" s="39"/>
      <c r="Q84" s="39"/>
      <c r="R84" s="130"/>
      <c r="S84" s="131"/>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00000000-0002-0000-0000-000000000000}">
      <formula1>"YES, NO"</formula1>
    </dataValidation>
    <dataValidation type="decimal" showInputMessage="1" showErrorMessage="1" sqref="Q6:Q84" xr:uid="{00000000-0002-0000-0000-000001000000}">
      <formula1>0</formula1>
      <formula2>1000000</formula2>
    </dataValidation>
    <dataValidation type="list" allowBlank="1" showInputMessage="1" showErrorMessage="1" sqref="O6:O84" xr:uid="{00000000-0002-0000-0000-000002000000}">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B0EF67A2-E6B2-427B-9546-CF9F57C8CCE2}"/>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2025-03-19T17:48:08Z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