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87623DF5-B170-43E3-A23A-B50A70DB3F0D}"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Sheet1" sheetId="20" r:id="rId2"/>
    <sheet name="ESRI_MAPINFO_SHEET" sheetId="5"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W6" i="19"/>
  <c r="X6" i="19"/>
  <c r="V6" i="19" a="1"/>
  <c r="V6" i="19" l="1"/>
  <c r="U7" i="19"/>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T5" i="19"/>
  <c r="U5" i="19" s="1"/>
  <c r="V10" i="19" a="1"/>
  <c r="V10" i="19" s="1"/>
  <c r="V11" i="19" a="1"/>
  <c r="V11" i="19" s="1"/>
  <c r="V12" i="19" a="1"/>
  <c r="V12" i="19" s="1"/>
  <c r="V13" i="19" a="1"/>
  <c r="V13" i="19" s="1"/>
  <c r="V16" i="19" a="1"/>
  <c r="V16" i="19" s="1"/>
  <c r="V17" i="19" a="1"/>
  <c r="V17" i="19" s="1"/>
  <c r="V18" i="19" a="1"/>
  <c r="V18"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V21" i="19" a="1"/>
  <c r="V15" i="19" a="1"/>
  <c r="V7" i="19" a="1"/>
  <c r="V14" i="19" a="1"/>
  <c r="V20" i="19" a="1"/>
  <c r="V19" i="19" a="1"/>
  <c r="V21" i="19" l="1"/>
  <c r="V15" i="19"/>
  <c r="V7" i="19"/>
  <c r="V14" i="19"/>
  <c r="V20" i="19"/>
  <c r="V19"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<sst xmlns="http://schemas.openxmlformats.org/spreadsheetml/2006/main" count="194" uniqueCount="113">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</sst>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E1" zoomScale="60" zoomScaleNormal="60" workbookViewId="0">
      <pane ySplit="4" topLeftCell="A13" activePane="bottomLeft" state="frozen"/>
      <selection activeCell="E1" sqref="E1"/>
      <selection pane="bottomLeft" activeCell="S16" sqref="S16"/>
    </sheetView>
  </sheetViews>
  <sheetFormatPr defaultRowHeight="14.5" x14ac:dyDescent="0.35"/>
  <cols>
    <col min="1" max="1" width="4" style="103" customWidth="1"/>
    <col min="2" max="2" width="53.453125" customWidth="1"/>
    <col min="3" max="3" width="56.54296875" customWidth="1"/>
    <col min="4" max="4" width="33.7265625" customWidth="1"/>
    <col min="5" max="5" width="10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2.453125" customWidth="1"/>
    <col min="14" max="14" width="21.7265625" customWidth="1"/>
    <col min="15" max="15" width="18" customWidth="1"/>
    <col min="16" max="16" width="13.453125" bestFit="1" customWidth="1"/>
    <col min="18" max="18" width="13.453125" bestFit="1" customWidth="1"/>
    <col min="19" max="19" width="14.1796875" customWidth="1"/>
    <col min="20" max="20" width="9.7265625" customWidth="1"/>
    <col min="21" max="21" width="16.7265625" customWidth="1"/>
    <col min="22" max="22" width="16" style="120" customWidth="1"/>
    <col min="23" max="23" width="17.7265625" customWidth="1"/>
    <col min="24" max="24" width="14.7265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c r="O6" s="32" t="s">
        <v>112</v>
      </c>
      <c r="P6" s="33">
        <v>2500</v>
      </c>
      <c r="Q6" s="88">
        <v>0</v>
      </c>
      <c r="R6" s="132">
        <v>2500</v>
      </c>
      <c r="S6" s="141" t="s">
        <v>91</v>
      </c>
      <c r="T6" s="37">
        <f>IF(ISBLANK(N6),G6,N6)</f>
        <v>150</v>
      </c>
      <c r="U6" s="134">
        <f t="shared" ref="U6:U60" si="0">IF(T6="NO BID","NO BID",24*P6+Q6)</f>
        <v>60000</v>
      </c>
      <c r="V6" s="119" cm="1">
        <f t="array" ref="V6">_xlfn.IFS(ISBLANK(O6),0,O6="Fiber",40,O6="Fixed Wireless",20,O6="Copper",10)</f>
        <v>40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v>90</v>
      </c>
      <c r="O7" s="54" t="s">
        <v>112</v>
      </c>
      <c r="P7" s="55">
        <v>395</v>
      </c>
      <c r="Q7" s="40">
        <v>0</v>
      </c>
      <c r="R7" s="65" t="s">
        <v>91</v>
      </c>
      <c r="S7" s="43">
        <v>695</v>
      </c>
      <c r="T7" s="37">
        <f>IF(ISBLANK(N7),G7,N7)</f>
        <v>90</v>
      </c>
      <c r="U7" s="134">
        <f t="shared" si="0"/>
        <v>9480</v>
      </c>
      <c r="V7" s="119" cm="1">
        <f t="array" ref="V7">_xlfn.IFS(ISBLANK(O7),0,O7="Fiber",40,O7="Fixed Wireless",20,O7="Copper",10)</f>
        <v>40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c r="O8" s="87"/>
      <c r="P8" s="87"/>
      <c r="Q8" s="88"/>
      <c r="R8" s="64" t="s">
        <v>91</v>
      </c>
      <c r="S8" s="142"/>
      <c r="T8" s="37">
        <f t="shared" ref="T8:T60" si="5">IF(ISBLANK(N8),G8,N8)</f>
        <v>150</v>
      </c>
      <c r="U8" s="134">
        <f t="shared" si="0"/>
        <v>0</v>
      </c>
      <c r="V8" s="119" cm="1">
        <f t="array" ref="V8">_xlfn.IFS(ISBLANK(O8),0,O8="Fiber",40,O8="Fixed Wireless",20,O8="Copper",10)</f>
        <v>0</v>
      </c>
      <c r="W8" s="16">
        <f t="shared" si="3"/>
        <v>10</v>
      </c>
      <c r="X8" s="16">
        <f t="shared" si="4"/>
        <v>50</v>
      </c>
    </row>
    <row r="9" spans="1:24" ht="155" x14ac:dyDescent="0.35">
      <c r="A9" s="101">
        <v>4</v>
      </c>
      <c r="B9" s="56" t="s">
        <v>45</v>
      </c>
      <c r="C9" s="57" t="s">
        <v>46</v>
      </c>
      <c r="D9" s="49" t="s">
        <v>47</v>
      </c>
      <c r="E9" s="57" t="s">
        <v>49</v>
      </c>
      <c r="F9" s="57" t="s">
        <v>48</v>
      </c>
      <c r="G9" s="57">
        <v>150</v>
      </c>
      <c r="H9" s="58" t="s">
        <v>40</v>
      </c>
      <c r="I9" s="56" t="s">
        <v>30</v>
      </c>
      <c r="J9" s="124">
        <v>10</v>
      </c>
      <c r="K9" s="59">
        <v>50</v>
      </c>
      <c r="L9" s="52" t="s">
        <v>44</v>
      </c>
      <c r="M9" s="15"/>
      <c r="N9" s="53"/>
      <c r="O9" s="54"/>
      <c r="P9" s="55"/>
      <c r="Q9" s="40"/>
      <c r="R9" s="65" t="s">
        <v>91</v>
      </c>
      <c r="S9" s="43"/>
      <c r="T9" s="37">
        <f t="shared" si="5"/>
        <v>150</v>
      </c>
      <c r="U9" s="134">
        <f t="shared" si="0"/>
        <v>0</v>
      </c>
      <c r="V9" s="119" cm="1">
        <f t="array" ref="V9">_xlfn.IFS(ISBLANK(O9),0,O9="Fiber",40,O9="Fixed Wireless",20,O9="Copper",10)</f>
        <v>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c r="O10" s="87"/>
      <c r="P10" s="87"/>
      <c r="Q10" s="88"/>
      <c r="R10" s="64" t="s">
        <v>91</v>
      </c>
      <c r="S10" s="142"/>
      <c r="T10" s="37">
        <f t="shared" si="5"/>
        <v>150</v>
      </c>
      <c r="U10" s="134">
        <f t="shared" si="0"/>
        <v>0</v>
      </c>
      <c r="V10" s="119" cm="1">
        <f t="array" ref="V10">_xlfn.IFS(ISBLANK(O10),0,O10="Fiber",40,O10="Fixed Wireless",20,O10="Copper",10)</f>
        <v>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c r="O11" s="39"/>
      <c r="P11" s="40"/>
      <c r="Q11" s="40"/>
      <c r="R11" s="67"/>
      <c r="S11" s="66" t="s">
        <v>91</v>
      </c>
      <c r="T11" s="37">
        <f t="shared" si="5"/>
        <v>150</v>
      </c>
      <c r="U11" s="134">
        <f t="shared" si="0"/>
        <v>0</v>
      </c>
      <c r="V11" s="119" cm="1">
        <f t="array" ref="V11">_xlfn.IFS(ISBLANK(O11),0,O11="Fiber",40,O11="Fixed Wireless",20,O11="Copper",10)</f>
        <v>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c r="O12" s="32"/>
      <c r="P12" s="33"/>
      <c r="Q12" s="88"/>
      <c r="R12" s="64" t="s">
        <v>91</v>
      </c>
      <c r="S12" s="42"/>
      <c r="T12" s="37">
        <f t="shared" si="5"/>
        <v>180</v>
      </c>
      <c r="U12" s="134">
        <f t="shared" si="0"/>
        <v>0</v>
      </c>
      <c r="V12" s="119" cm="1">
        <f t="array" ref="V12">_xlfn.IFS(ISBLANK(O12),0,O12="Fiber",40,O12="Fixed Wireless",20,O12="Copper",10)</f>
        <v>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c r="O13" s="54"/>
      <c r="P13" s="55"/>
      <c r="Q13" s="40"/>
      <c r="R13" s="65" t="s">
        <v>91</v>
      </c>
      <c r="S13" s="43"/>
      <c r="T13" s="37">
        <f t="shared" si="5"/>
        <v>180</v>
      </c>
      <c r="U13" s="134">
        <f t="shared" si="0"/>
        <v>0</v>
      </c>
      <c r="V13" s="119" cm="1">
        <f t="array" ref="V13">_xlfn.IFS(ISBLANK(O13),0,O13="Fiber",40,O13="Fixed Wireless",20,O13="Copper",10)</f>
        <v>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v>90</v>
      </c>
      <c r="O14" s="32" t="s">
        <v>112</v>
      </c>
      <c r="P14" s="33">
        <v>395</v>
      </c>
      <c r="Q14" s="88">
        <v>0</v>
      </c>
      <c r="R14" s="64" t="s">
        <v>91</v>
      </c>
      <c r="S14" s="60">
        <v>695</v>
      </c>
      <c r="T14" s="37">
        <f t="shared" si="5"/>
        <v>90</v>
      </c>
      <c r="U14" s="134">
        <f t="shared" si="0"/>
        <v>9480</v>
      </c>
      <c r="V14" s="119" cm="1">
        <f t="array" ref="V14">_xlfn.IFS(ISBLANK(O14),0,O14="Fiber",40,O14="Fixed Wireless",20,O14="Copper",10)</f>
        <v>40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v>90</v>
      </c>
      <c r="O15" s="54" t="s">
        <v>112</v>
      </c>
      <c r="P15" s="55">
        <v>395</v>
      </c>
      <c r="Q15" s="40">
        <v>0</v>
      </c>
      <c r="R15" s="65" t="s">
        <v>91</v>
      </c>
      <c r="S15" s="61">
        <v>675</v>
      </c>
      <c r="T15" s="37">
        <f t="shared" si="5"/>
        <v>90</v>
      </c>
      <c r="U15" s="134">
        <f t="shared" si="0"/>
        <v>9480</v>
      </c>
      <c r="V15" s="119" cm="1">
        <f t="array" ref="V15">_xlfn.IFS(ISBLANK(O15),0,O15="Fiber",40,O15="Fixed Wireless",20,O15="Copper",10)</f>
        <v>40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c r="O16" s="32"/>
      <c r="P16" s="33"/>
      <c r="Q16" s="88"/>
      <c r="R16" s="64" t="s">
        <v>91</v>
      </c>
      <c r="S16" s="60"/>
      <c r="T16" s="37">
        <f t="shared" si="5"/>
        <v>150</v>
      </c>
      <c r="U16" s="139">
        <f t="shared" si="0"/>
        <v>0</v>
      </c>
      <c r="V16" s="119" cm="1">
        <f t="array" ref="V16">_xlfn.IFS(ISBLANK(O16),0,O16="Fiber",40,O16="Fixed Wireless",20,O16="Copper",10)</f>
        <v>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c r="O17" s="54"/>
      <c r="P17" s="55"/>
      <c r="Q17" s="40"/>
      <c r="R17" s="65" t="s">
        <v>91</v>
      </c>
      <c r="S17" s="43"/>
      <c r="T17" s="37">
        <f t="shared" si="5"/>
        <v>150</v>
      </c>
      <c r="U17" s="134">
        <f t="shared" si="0"/>
        <v>0</v>
      </c>
      <c r="V17" s="119" cm="1">
        <f t="array" ref="V17">_xlfn.IFS(ISBLANK(O17),0,O17="Fiber",40,O17="Fixed Wireless",20,O17="Copper",10)</f>
        <v>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c r="O18" s="32"/>
      <c r="P18" s="33"/>
      <c r="Q18" s="88"/>
      <c r="R18" s="64" t="s">
        <v>91</v>
      </c>
      <c r="S18" s="34"/>
      <c r="T18" s="37">
        <f t="shared" si="5"/>
        <v>150</v>
      </c>
      <c r="U18" s="134">
        <f t="shared" si="0"/>
        <v>0</v>
      </c>
      <c r="V18" s="119" cm="1">
        <f t="array" ref="V18">_xlfn.IFS(ISBLANK(O18),0,O18="Fiber",40,O18="Fixed Wireless",20,O18="Copper",10)</f>
        <v>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v>90</v>
      </c>
      <c r="O19" s="54" t="s">
        <v>112</v>
      </c>
      <c r="P19" s="55">
        <v>395</v>
      </c>
      <c r="Q19" s="40">
        <v>0</v>
      </c>
      <c r="R19" s="65" t="s">
        <v>91</v>
      </c>
      <c r="S19" s="43">
        <v>695</v>
      </c>
      <c r="T19" s="37">
        <f t="shared" si="5"/>
        <v>90</v>
      </c>
      <c r="U19" s="134">
        <f t="shared" si="0"/>
        <v>9480</v>
      </c>
      <c r="V19" s="119" cm="1">
        <f t="array" ref="V19">_xlfn.IFS(ISBLANK(O19),0,O19="Fiber",40,O19="Fixed Wireless",20,O19="Copper",10)</f>
        <v>40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c r="O20" s="32" t="s">
        <v>112</v>
      </c>
      <c r="P20" s="33">
        <v>795</v>
      </c>
      <c r="Q20" s="88">
        <v>0</v>
      </c>
      <c r="R20" s="64" t="s">
        <v>91</v>
      </c>
      <c r="S20" s="42">
        <v>795</v>
      </c>
      <c r="T20" s="37">
        <f t="shared" si="5"/>
        <v>150</v>
      </c>
      <c r="U20" s="134">
        <f t="shared" si="0"/>
        <v>19080</v>
      </c>
      <c r="V20" s="119" cm="1">
        <f t="array" ref="V20">_xlfn.IFS(ISBLANK(O20),0,O20="Fiber",40,O20="Fixed Wireless",20,O20="Copper",10)</f>
        <v>40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v>90</v>
      </c>
      <c r="O21" s="54" t="s">
        <v>112</v>
      </c>
      <c r="P21" s="55">
        <v>275</v>
      </c>
      <c r="Q21" s="40">
        <v>0</v>
      </c>
      <c r="R21" s="67">
        <v>375</v>
      </c>
      <c r="S21" s="43">
        <v>675</v>
      </c>
      <c r="T21" s="37">
        <f t="shared" si="5"/>
        <v>90</v>
      </c>
      <c r="U21" s="134">
        <f t="shared" si="0"/>
        <v>6600</v>
      </c>
      <c r="V21" s="119" cm="1">
        <f t="array" ref="V21">_xlfn.IFS(ISBLANK(O21),0,O21="Fiber",40,O21="Fixed Wireless",20,O21="Copper",10)</f>
        <v>40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c r="O22" s="32"/>
      <c r="P22" s="33"/>
      <c r="Q22" s="88"/>
      <c r="R22" s="64" t="s">
        <v>91</v>
      </c>
      <c r="S22" s="42"/>
      <c r="T22" s="37">
        <f t="shared" si="5"/>
        <v>150</v>
      </c>
      <c r="U22" s="139">
        <f t="shared" si="0"/>
        <v>0</v>
      </c>
      <c r="V22" s="119" cm="1">
        <f t="array" ref="V22">_xlfn.IFS(ISBLANK(O22),0,O22="Fiber",40,O22="Fixed Wireless",20,O22="Copper",10)</f>
        <v>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purl.org/dc/elements/1.1/"/>
    <ds:schemaRef ds:uri="a76cd3a5-e798-46dc-bca1-b38ab7cbdfaf"/>
    <ds:schemaRef ds:uri="http://purl.org/dc/dcmitype/"/>
    <ds:schemaRef ds:uri="http://www.w3.org/XML/1998/namespace"/>
    <ds:schemaRef ds:uri="http://schemas.microsoft.com/sharepoint/v3"/>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cf63e0e4-4eb7-4cbb-9267-0825e502aadb"/>
    <ds:schemaRef ds:uri="d6d2f446-f863-4c00-ba44-ebf19adce64d"/>
    <ds:schemaRef ds:uri="http://purl.org/dc/terms/"/>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2025-04-30T19:57:42Z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