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6FD42E85-F400-43B0-849E-8FF532D52C2F}"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<sst xmlns="http://schemas.openxmlformats.org/spreadsheetml/2006/main" count="190" uniqueCount="113">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</sst>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1" zoomScale="60" zoomScaleNormal="60" workbookViewId="0">
      <selection activeCell="R20" sqref="R20"/>
    </sheetView>
  </sheetViews>
  <sheetFormatPr defaultRowHeight="14.5" x14ac:dyDescent="0.35"/>
  <cols>
    <col min="1" max="1" width="4" style="103" customWidth="1"/>
    <col min="2" max="2" width="53.453125" customWidth="1"/>
    <col min="3" max="3" width="56.54296875" customWidth="1"/>
    <col min="4" max="4" width="33.81640625" customWidth="1"/>
    <col min="5" max="5" width="106"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114.81640625" customWidth="1"/>
    <col min="13" max="13" width="2.453125" customWidth="1"/>
    <col min="14" max="14" width="21.81640625" customWidth="1"/>
    <col min="15" max="15" width="18" customWidth="1"/>
    <col min="16" max="16" width="10.453125" bestFit="1" customWidth="1"/>
    <col min="19" max="19" width="10.453125" bestFit="1" customWidth="1"/>
    <col min="20" max="20" width="9.81640625" customWidth="1"/>
    <col min="22" max="22" width="16" style="120" customWidth="1"/>
    <col min="23" max="23" width="17.81640625" customWidth="1"/>
    <col min="24" max="24" width="14.81640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c r="P6" s="33"/>
      <c r="Q6" s="88"/>
      <c r="R6" s="132"/>
      <c r="S6" s="141" t="s">
        <v>91</v>
      </c>
      <c r="T6" s="37">
        <f>IF(ISBLANK(N6),G6,N6)</f>
        <v>150</v>
      </c>
      <c r="U6" s="134">
        <f t="shared" ref="U6:U60" si="0">IF(T6="NO BID","NO BID",24*P6+Q6)</f>
        <v>0</v>
      </c>
      <c r="V6" s="119" cm="1">
        <f t="array" ref="V6">_xlfn.IFS(ISBLANK(O6),0,O6="Fiber",40,O6="Fixed Wireless",20,O6="Copper",10)</f>
        <v>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v>120</v>
      </c>
      <c r="O8" s="87" t="s">
        <v>112</v>
      </c>
      <c r="P8" s="87">
        <v>825</v>
      </c>
      <c r="Q8" s="88">
        <v>0</v>
      </c>
      <c r="R8" s="64" t="s">
        <v>91</v>
      </c>
      <c r="S8" s="142">
        <v>1125</v>
      </c>
      <c r="T8" s="37">
        <f t="shared" ref="T8:T60" si="5">IF(ISBLANK(N8),G8,N8)</f>
        <v>120</v>
      </c>
      <c r="U8" s="134">
        <f t="shared" si="0"/>
        <v>19800</v>
      </c>
      <c r="V8" s="119" cm="1">
        <f t="array" ref="V8">_xlfn.IFS(ISBLANK(O8),0,O8="Fiber",40,O8="Fixed Wireless",20,O8="Copper",10)</f>
        <v>40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v>120</v>
      </c>
      <c r="O9" s="54" t="s">
        <v>112</v>
      </c>
      <c r="P9" s="55">
        <v>1120</v>
      </c>
      <c r="Q9" s="40">
        <v>0</v>
      </c>
      <c r="R9" s="65" t="s">
        <v>91</v>
      </c>
      <c r="S9" s="43">
        <v>1420</v>
      </c>
      <c r="T9" s="37">
        <f t="shared" si="5"/>
        <v>120</v>
      </c>
      <c r="U9" s="134">
        <f t="shared" si="0"/>
        <v>26880</v>
      </c>
      <c r="V9" s="119" cm="1">
        <f t="array" ref="V9">_xlfn.IFS(ISBLANK(O9),0,O9="Fiber",40,O9="Fixed Wireless",20,O9="Copper",10)</f>
        <v>40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c r="O10" s="87"/>
      <c r="P10" s="87"/>
      <c r="Q10" s="88"/>
      <c r="R10" s="64" t="s">
        <v>91</v>
      </c>
      <c r="S10" s="142"/>
      <c r="T10" s="37">
        <f t="shared" si="5"/>
        <v>150</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c r="O13" s="54"/>
      <c r="P13" s="55"/>
      <c r="Q13" s="40"/>
      <c r="R13" s="65" t="s">
        <v>91</v>
      </c>
      <c r="S13" s="43"/>
      <c r="T13" s="37">
        <f t="shared" si="5"/>
        <v>180</v>
      </c>
      <c r="U13" s="134">
        <f t="shared" si="0"/>
        <v>0</v>
      </c>
      <c r="V13" s="119" cm="1">
        <f t="array" ref="V13">_xlfn.IFS(ISBLANK(O13),0,O13="Fiber",40,O13="Fixed Wireless",20,O13="Copper",10)</f>
        <v>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c r="O14" s="32"/>
      <c r="P14" s="33"/>
      <c r="Q14" s="88"/>
      <c r="R14" s="64" t="s">
        <v>91</v>
      </c>
      <c r="S14" s="60"/>
      <c r="T14" s="37">
        <f t="shared" si="5"/>
        <v>150</v>
      </c>
      <c r="U14" s="134">
        <f t="shared" si="0"/>
        <v>0</v>
      </c>
      <c r="V14" s="119" cm="1">
        <f t="array" ref="V14">_xlfn.IFS(ISBLANK(O14),0,O14="Fiber",40,O14="Fixed Wireless",20,O14="Copper",10)</f>
        <v>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c r="O15" s="54"/>
      <c r="P15" s="55"/>
      <c r="Q15" s="40"/>
      <c r="R15" s="65" t="s">
        <v>91</v>
      </c>
      <c r="S15" s="61"/>
      <c r="T15" s="37">
        <f t="shared" si="5"/>
        <v>150</v>
      </c>
      <c r="U15" s="134">
        <f t="shared" si="0"/>
        <v>0</v>
      </c>
      <c r="V15" s="119" cm="1">
        <f t="array" ref="V15">_xlfn.IFS(ISBLANK(O15),0,O15="Fiber",40,O15="Fixed Wireless",20,O15="Copper",10)</f>
        <v>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c r="O16" s="32"/>
      <c r="P16" s="33"/>
      <c r="Q16" s="88"/>
      <c r="R16" s="64" t="s">
        <v>91</v>
      </c>
      <c r="S16" s="60"/>
      <c r="T16" s="37">
        <f t="shared" si="5"/>
        <v>150</v>
      </c>
      <c r="U16" s="139">
        <f t="shared" si="0"/>
        <v>0</v>
      </c>
      <c r="V16" s="119" cm="1">
        <f t="array" ref="V16">_xlfn.IFS(ISBLANK(O16),0,O16="Fiber",40,O16="Fixed Wireless",20,O16="Copper",10)</f>
        <v>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c r="O17" s="54"/>
      <c r="P17" s="55"/>
      <c r="Q17" s="40"/>
      <c r="R17" s="65" t="s">
        <v>91</v>
      </c>
      <c r="S17" s="43"/>
      <c r="T17" s="37">
        <f t="shared" si="5"/>
        <v>150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c r="O18" s="32"/>
      <c r="P18" s="33"/>
      <c r="Q18" s="88"/>
      <c r="R18" s="64" t="s">
        <v>91</v>
      </c>
      <c r="S18" s="34"/>
      <c r="T18" s="37">
        <f t="shared" si="5"/>
        <v>150</v>
      </c>
      <c r="U18" s="134">
        <f t="shared" si="0"/>
        <v>0</v>
      </c>
      <c r="V18" s="119" cm="1">
        <f t="array" ref="V18">_xlfn.IFS(ISBLANK(O18),0,O18="Fiber",40,O18="Fixed Wireless",20,O18="Copper",10)</f>
        <v>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c r="P20" s="33"/>
      <c r="Q20" s="88"/>
      <c r="R20" s="64" t="s">
        <v>91</v>
      </c>
      <c r="S20" s="42"/>
      <c r="T20" s="37">
        <f t="shared" si="5"/>
        <v>150</v>
      </c>
      <c r="U20" s="134">
        <f t="shared" si="0"/>
        <v>0</v>
      </c>
      <c r="V20" s="119" cm="1">
        <f t="array" ref="V20">_xlfn.IFS(ISBLANK(O20),0,O20="Fiber",40,O20="Fixed Wireless",20,O20="Copper",10)</f>
        <v>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v>60</v>
      </c>
      <c r="O21" s="54" t="s">
        <v>112</v>
      </c>
      <c r="P21" s="55">
        <v>225</v>
      </c>
      <c r="Q21" s="40">
        <v>0</v>
      </c>
      <c r="R21" s="67">
        <v>395</v>
      </c>
      <c r="S21" s="43">
        <v>575</v>
      </c>
      <c r="T21" s="37">
        <f t="shared" si="5"/>
        <v>60</v>
      </c>
      <c r="U21" s="134">
        <f t="shared" si="0"/>
        <v>5400</v>
      </c>
      <c r="V21" s="119" cm="1">
        <f t="array" ref="V21">_xlfn.IFS(ISBLANK(O21),0,O21="Fiber",40,O21="Fixed Wireless",20,O21="Copper",10)</f>
        <v>40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2025-04-30T20:38:34Z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