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13_ncr:1_{1D4FFBBF-F35C-4839-A3D0-C20DE4546717}"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19" l="1"/>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T10" i="19"/>
  <c r="T9" i="19"/>
  <c r="T8" i="19"/>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<sst xmlns="http://schemas.openxmlformats.org/spreadsheetml/2006/main" count="46" uniqueCount="42">
  <si>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</si>
  <si>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</si>
  <si>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</si>
  <si>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</si>
  <si>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</si>
  <si>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</si>
  <si>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</si>
  <si>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</si>
  <si>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</si>
  <si>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</si>
  <si>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</si>
  <si>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</si>
  <si>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</si>
  <si>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</si>
  <si>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</si>
  <si>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</si>
  <si>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</si>
  <si>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</si>
  <si>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</si>
  <si>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</si>
  <si>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</si>
  <si>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</si>
  <si>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</si>
  <si>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</si>
  <si>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</si>
  <si>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</si>
  <si>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</si>
  <si>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</si>
  <si>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</si>
  <si>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</si>
  <si>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</si>
  <si>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</si>
  <si>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</si>
  <si>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DSHS6016</t>
  </si>
  <si>
    <t>Liz Leona
360-789-9211
liz.leona@dshs.wa.gov</t>
  </si>
  <si>
    <t>100M</t>
  </si>
  <si>
    <t>DSHS requires the use of existing pathways and requires vendor's installation drawing prior to work being done. Customer is requesting installation of vendor equipment capable for future upgrade.</t>
  </si>
  <si>
    <t xml:space="preserve">Install extended handoff to Telco/LAN room 117 per attached site map (DSHS6016_Chehalis floor plan.pdf). Demarc/Vendor NID/Ethernet switch to be located no further than 10 feet from DSHS router in the same room as the current circuit. This is an Area Agency on Aging (AAA) facility. Refer to the local point of contact for building contact information. </t>
  </si>
  <si>
    <t>1651 S Market Blvd                                                             Chehalis, WA  98532-3826</t>
  </si>
  <si>
    <t>N/A</t>
  </si>
  <si>
    <t>Evaluation Model for Solicitation Number 26-RFQ-001 Wireline Ethernet or Fixed Wireless Services</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</si>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</sst>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L1" zoomScale="106" zoomScaleNormal="106" workbookViewId="0">
      <selection activeCell="R11" sqref="R11"/>
    </sheetView>
  </sheetViews>
  <sheetFormatPr defaultRowHeight="14.5" x14ac:dyDescent="0.35"/>
  <cols>
    <col min="1" max="1" width="4" style="109" customWidth="1"/>
    <col min="2" max="2" width="18.5429687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17" max="17" width="10.26953125" bestFit="1" customWidth="1"/>
    <col min="20" max="20" width="9.7265625" customWidth="1"/>
    <col min="21" max="21" width="11.6328125" customWidth="1"/>
    <col min="22" max="22" width="16" style="126" customWidth="1"/>
    <col min="23" max="23" width="17.7265625" customWidth="1"/>
    <col min="24" max="24" width="14.7265625" customWidth="1"/>
  </cols>
  <sheetData>
    <row r="1" spans="1:24" ht="28" customHeight="1" thickBot="1" x14ac:dyDescent="0.4">
      <c r="A1" s="106" t="s">
        <v>40</v>
      </c>
      <c r="B1" s="11"/>
      <c r="C1" s="11"/>
      <c r="D1" s="11"/>
      <c r="E1" s="11"/>
      <c r="F1" s="11"/>
      <c r="G1" s="11"/>
      <c r="H1" s="11"/>
      <c r="I1" s="11"/>
      <c r="J1" s="11"/>
      <c r="K1" s="11"/>
      <c r="L1" s="11"/>
      <c r="M1" s="14"/>
      <c r="N1" s="14"/>
      <c r="O1" s="1"/>
      <c r="P1" s="1"/>
      <c r="Q1" s="2"/>
      <c r="R1" s="2"/>
      <c r="S1" s="2"/>
      <c r="T1" s="3"/>
      <c r="U1" s="3"/>
      <c r="V1" s="121"/>
      <c r="W1" s="14"/>
      <c r="X1" s="14"/>
    </row>
    <row r="2" spans="1:24" ht="17.5" customHeight="1" thickBot="1" x14ac:dyDescent="0.4">
      <c r="A2" s="107"/>
      <c r="B2" s="105" t="s">
        <v>32</v>
      </c>
      <c r="C2" s="4"/>
      <c r="D2" s="4"/>
      <c r="E2" s="4"/>
      <c r="F2" s="4"/>
      <c r="G2" s="4"/>
      <c r="H2" s="4"/>
      <c r="I2" s="4"/>
      <c r="J2" s="4"/>
      <c r="K2" s="4"/>
      <c r="L2" s="5"/>
      <c r="M2" s="15"/>
      <c r="N2" s="150" t="s">
        <v>0</v>
      </c>
      <c r="O2" s="151"/>
      <c r="P2" s="151"/>
      <c r="Q2" s="151"/>
      <c r="R2" s="151"/>
      <c r="S2" s="152"/>
      <c r="T2" s="6"/>
      <c r="U2" s="6"/>
      <c r="V2" s="122"/>
      <c r="W2" s="14"/>
      <c r="X2" s="14"/>
    </row>
    <row r="3" spans="1:24" ht="50.15" customHeight="1" thickBot="1" x14ac:dyDescent="0.4">
      <c r="A3" s="108"/>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9.5" customHeight="1"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69.75" customHeight="1"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43">
        <f>IF(T5="NO BID","NO BID",24*P5+Q5)</f>
        <v>0</v>
      </c>
      <c r="V5" s="124" cm="1">
        <f t="array" ref="V5">_xlfn.IFS(ISBLANK(O5),0,O5="Fiber",40,O5="Fixed Wireless",20,O5="Copper",10)</f>
        <v>0</v>
      </c>
      <c r="W5" s="113">
        <f>J5</f>
        <v>10</v>
      </c>
      <c r="X5" s="113">
        <f>K5</f>
        <v>50</v>
      </c>
    </row>
    <row r="6" spans="1:24" ht="93" x14ac:dyDescent="0.35">
      <c r="A6" s="107">
        <v>1</v>
      </c>
      <c r="B6" s="92" t="s">
        <v>33</v>
      </c>
      <c r="C6" s="93" t="s">
        <v>38</v>
      </c>
      <c r="D6" s="93" t="s">
        <v>34</v>
      </c>
      <c r="E6" s="93" t="s">
        <v>37</v>
      </c>
      <c r="F6" s="93" t="s">
        <v>28</v>
      </c>
      <c r="G6" s="93">
        <v>150</v>
      </c>
      <c r="H6" s="94" t="s">
        <v>35</v>
      </c>
      <c r="I6" s="17" t="s">
        <v>30</v>
      </c>
      <c r="J6" s="128">
        <v>10</v>
      </c>
      <c r="K6" s="20">
        <v>50</v>
      </c>
      <c r="L6" s="21" t="s">
        <v>36</v>
      </c>
      <c r="M6" s="15"/>
      <c r="N6" s="35">
        <v>130</v>
      </c>
      <c r="O6" s="32" t="s">
        <v>41</v>
      </c>
      <c r="P6" s="33">
        <v>405</v>
      </c>
      <c r="Q6" s="91">
        <v>5000</v>
      </c>
      <c r="R6" s="66" t="s">
        <v>39</v>
      </c>
      <c r="S6" s="44">
        <v>585</v>
      </c>
      <c r="T6" s="37">
        <f t="shared" ref="T6:T60" si="0">IF(ISBLANK(N6),G6,N6)</f>
        <v>130</v>
      </c>
      <c r="U6" s="140">
        <f t="shared" ref="U6:U60" si="1">IF(T6="NO BID","NO BID",24*P6+Q6)</f>
        <v>14720</v>
      </c>
      <c r="V6" s="125" cm="1">
        <f t="array" ref="V6">_xlfn.IFS(ISBLANK(O6),0,O6="Fiber",40,O6="Fixed Wireless",20,O6="Copper",10)</f>
        <v>40</v>
      </c>
      <c r="W6" s="16">
        <f t="shared" ref="W6" si="2">J6</f>
        <v>10</v>
      </c>
      <c r="X6" s="16">
        <f t="shared" ref="X6" si="3">K6</f>
        <v>50</v>
      </c>
    </row>
    <row r="7" spans="1:24" ht="15.5" x14ac:dyDescent="0.35">
      <c r="A7" s="107">
        <v>2</v>
      </c>
      <c r="B7" s="58"/>
      <c r="C7" s="98"/>
      <c r="D7" s="141"/>
      <c r="E7" s="98"/>
      <c r="F7" s="87"/>
      <c r="G7" s="87"/>
      <c r="H7" s="99"/>
      <c r="I7" s="50"/>
      <c r="J7" s="129"/>
      <c r="K7" s="53"/>
      <c r="L7" s="54"/>
      <c r="M7" s="15"/>
      <c r="N7" s="55"/>
      <c r="O7" s="56"/>
      <c r="P7" s="57"/>
      <c r="Q7" s="42"/>
      <c r="R7" s="70"/>
      <c r="S7" s="45"/>
      <c r="T7" s="37">
        <f>IF(ISBLANK(N7),G7,N7)</f>
        <v>0</v>
      </c>
      <c r="U7" s="140">
        <f t="shared" si="1"/>
        <v>0</v>
      </c>
      <c r="V7" s="125" cm="1">
        <f t="array" ref="V7">_xlfn.IFS(ISBLANK(O7),0,O7="Fiber",40,O7="Fixed Wireless",20,O7="Copper",10)</f>
        <v>0</v>
      </c>
      <c r="W7" s="16">
        <f t="shared" ref="W7:W9" si="4">J7</f>
        <v>0</v>
      </c>
      <c r="X7" s="16">
        <f t="shared" ref="X7:X9" si="5">K7</f>
        <v>0</v>
      </c>
    </row>
    <row r="8" spans="1:24" ht="15.5" x14ac:dyDescent="0.35">
      <c r="A8" s="107">
        <v>3</v>
      </c>
      <c r="B8" s="92"/>
      <c r="C8" s="93"/>
      <c r="D8" s="93"/>
      <c r="E8" s="93"/>
      <c r="F8" s="93"/>
      <c r="G8" s="93"/>
      <c r="H8" s="94"/>
      <c r="I8" s="92"/>
      <c r="J8" s="127"/>
      <c r="K8" s="95"/>
      <c r="L8" s="96"/>
      <c r="M8" s="15"/>
      <c r="N8" s="97"/>
      <c r="O8" s="90"/>
      <c r="P8" s="90"/>
      <c r="Q8" s="91"/>
      <c r="R8" s="139"/>
      <c r="S8" s="142"/>
      <c r="T8" s="37">
        <f t="shared" si="0"/>
        <v>0</v>
      </c>
      <c r="U8" s="140">
        <f t="shared" si="1"/>
        <v>0</v>
      </c>
      <c r="V8" s="125" cm="1">
        <f t="array" ref="V8">_xlfn.IFS(ISBLANK(O8),0,O8="Fiber",40,O8="Fixed Wireless",20,O8="Copper",10)</f>
        <v>0</v>
      </c>
      <c r="W8" s="16">
        <f t="shared" si="4"/>
        <v>0</v>
      </c>
      <c r="X8" s="16">
        <f t="shared" si="5"/>
        <v>0</v>
      </c>
    </row>
    <row r="9" spans="1:24" ht="15.5" x14ac:dyDescent="0.35">
      <c r="A9" s="107">
        <v>4</v>
      </c>
      <c r="B9" s="58"/>
      <c r="C9" s="59"/>
      <c r="D9" s="51"/>
      <c r="E9" s="59"/>
      <c r="F9" s="59"/>
      <c r="G9" s="59"/>
      <c r="H9" s="60"/>
      <c r="I9" s="58"/>
      <c r="J9" s="130"/>
      <c r="K9" s="61"/>
      <c r="L9" s="54"/>
      <c r="M9" s="15"/>
      <c r="N9" s="55"/>
      <c r="O9" s="56"/>
      <c r="P9" s="57"/>
      <c r="Q9" s="42"/>
      <c r="R9" s="70"/>
      <c r="S9" s="45"/>
      <c r="T9" s="37">
        <f t="shared" si="0"/>
        <v>0</v>
      </c>
      <c r="U9" s="140">
        <f t="shared" si="1"/>
        <v>0</v>
      </c>
      <c r="V9" s="125" cm="1">
        <f t="array" ref="V9">_xlfn.IFS(ISBLANK(O9),0,O9="Fiber",40,O9="Fixed Wireless",20,O9="Copper",10)</f>
        <v>0</v>
      </c>
      <c r="W9" s="16">
        <f t="shared" si="4"/>
        <v>0</v>
      </c>
      <c r="X9" s="16">
        <f t="shared" si="5"/>
        <v>0</v>
      </c>
    </row>
    <row r="10" spans="1:24" ht="20.149999999999999" customHeight="1" x14ac:dyDescent="0.35">
      <c r="A10" s="107">
        <v>5</v>
      </c>
      <c r="B10" s="92"/>
      <c r="C10" s="93"/>
      <c r="D10" s="93"/>
      <c r="E10" s="93"/>
      <c r="F10" s="93"/>
      <c r="G10" s="93"/>
      <c r="H10" s="94"/>
      <c r="I10" s="92"/>
      <c r="J10" s="127"/>
      <c r="K10" s="95"/>
      <c r="L10" s="96"/>
      <c r="M10" s="15"/>
      <c r="N10" s="97"/>
      <c r="O10" s="90"/>
      <c r="P10" s="90"/>
      <c r="Q10" s="91"/>
      <c r="R10" s="138"/>
      <c r="S10" s="142"/>
      <c r="T10" s="37">
        <f t="shared" si="0"/>
        <v>0</v>
      </c>
      <c r="U10" s="140">
        <f t="shared" si="1"/>
        <v>0</v>
      </c>
      <c r="V10" s="125" cm="1">
        <f t="array" ref="V10">_xlfn.IFS(ISBLANK(O10),0,O10="Fiber",40,O10="Fixed Wireless",20,O10="Copper",10)</f>
        <v>0</v>
      </c>
      <c r="W10" s="16">
        <f t="shared" ref="W10:W60" si="6">J10</f>
        <v>0</v>
      </c>
      <c r="X10" s="16">
        <f t="shared" ref="X10:X16" si="7">K10</f>
        <v>0</v>
      </c>
    </row>
    <row r="11" spans="1:24" ht="20.149999999999999" customHeight="1" x14ac:dyDescent="0.35">
      <c r="A11" s="107">
        <v>6</v>
      </c>
      <c r="B11" s="85"/>
      <c r="C11" s="98"/>
      <c r="D11" s="98"/>
      <c r="E11" s="98"/>
      <c r="F11" s="87"/>
      <c r="G11" s="87"/>
      <c r="H11" s="99"/>
      <c r="I11" s="85"/>
      <c r="J11" s="131"/>
      <c r="K11" s="100"/>
      <c r="L11" s="86"/>
      <c r="M11" s="15"/>
      <c r="N11" s="40"/>
      <c r="O11" s="41"/>
      <c r="P11" s="42"/>
      <c r="Q11" s="42"/>
      <c r="R11" s="68"/>
      <c r="S11" s="43"/>
      <c r="T11" s="37">
        <f t="shared" si="0"/>
        <v>0</v>
      </c>
      <c r="U11" s="140">
        <f t="shared" si="1"/>
        <v>0</v>
      </c>
      <c r="V11" s="125" cm="1">
        <f t="array" ref="V11">_xlfn.IFS(ISBLANK(O11),0,O11="Fiber",40,O11="Fixed Wireless",20,O11="Copper",10)</f>
        <v>0</v>
      </c>
      <c r="W11" s="16">
        <f t="shared" si="6"/>
        <v>0</v>
      </c>
      <c r="X11" s="16">
        <f t="shared" si="7"/>
        <v>0</v>
      </c>
    </row>
    <row r="12" spans="1:24" ht="20.149999999999999" customHeight="1" x14ac:dyDescent="0.35">
      <c r="A12" s="107">
        <v>7</v>
      </c>
      <c r="B12" s="17"/>
      <c r="C12" s="28"/>
      <c r="D12" s="28"/>
      <c r="E12" s="28"/>
      <c r="F12" s="18"/>
      <c r="G12" s="18"/>
      <c r="H12" s="19"/>
      <c r="I12" s="17"/>
      <c r="J12" s="128"/>
      <c r="K12" s="20"/>
      <c r="L12" s="21"/>
      <c r="M12" s="15"/>
      <c r="N12" s="35"/>
      <c r="O12" s="32"/>
      <c r="P12" s="33"/>
      <c r="Q12" s="91"/>
      <c r="R12" s="138"/>
      <c r="S12" s="44"/>
      <c r="T12" s="37">
        <f t="shared" si="0"/>
        <v>0</v>
      </c>
      <c r="U12" s="140">
        <f t="shared" si="1"/>
        <v>0</v>
      </c>
      <c r="V12" s="125" cm="1">
        <f t="array" ref="V12">_xlfn.IFS(ISBLANK(O12),0,O12="Fiber",40,O12="Fixed Wireless",20,O12="Copper",10)</f>
        <v>0</v>
      </c>
      <c r="W12" s="16">
        <f t="shared" si="6"/>
        <v>0</v>
      </c>
      <c r="X12" s="16">
        <f t="shared" si="7"/>
        <v>0</v>
      </c>
    </row>
    <row r="13" spans="1:24" ht="20.149999999999999" customHeight="1" x14ac:dyDescent="0.35">
      <c r="A13" s="107">
        <v>8</v>
      </c>
      <c r="B13" s="85"/>
      <c r="C13" s="98"/>
      <c r="D13" s="98"/>
      <c r="E13" s="98"/>
      <c r="F13" s="87"/>
      <c r="G13" s="87"/>
      <c r="H13" s="99"/>
      <c r="I13" s="85"/>
      <c r="J13" s="131"/>
      <c r="K13" s="100"/>
      <c r="L13" s="86"/>
      <c r="M13" s="15"/>
      <c r="N13" s="55"/>
      <c r="O13" s="56"/>
      <c r="P13" s="57"/>
      <c r="Q13" s="42"/>
      <c r="R13" s="68"/>
      <c r="S13" s="45"/>
      <c r="T13" s="37">
        <f t="shared" si="0"/>
        <v>0</v>
      </c>
      <c r="U13" s="140">
        <f t="shared" si="1"/>
        <v>0</v>
      </c>
      <c r="V13" s="125" cm="1">
        <f t="array" ref="V13">_xlfn.IFS(ISBLANK(O13),0,O13="Fiber",40,O13="Fixed Wireless",20,O13="Copper",10)</f>
        <v>0</v>
      </c>
      <c r="W13" s="16">
        <f t="shared" si="6"/>
        <v>0</v>
      </c>
      <c r="X13" s="16">
        <f t="shared" si="7"/>
        <v>0</v>
      </c>
    </row>
    <row r="14" spans="1:24" ht="20.149999999999999" customHeight="1" x14ac:dyDescent="0.35">
      <c r="A14" s="107">
        <v>9</v>
      </c>
      <c r="B14" s="17"/>
      <c r="C14" s="18"/>
      <c r="D14" s="18"/>
      <c r="E14" s="18"/>
      <c r="F14" s="18"/>
      <c r="G14" s="18"/>
      <c r="H14" s="19"/>
      <c r="I14" s="17"/>
      <c r="J14" s="128"/>
      <c r="K14" s="20"/>
      <c r="L14" s="21"/>
      <c r="M14" s="15"/>
      <c r="N14" s="35"/>
      <c r="O14" s="32"/>
      <c r="P14" s="33"/>
      <c r="Q14" s="91"/>
      <c r="R14" s="101"/>
      <c r="S14" s="62"/>
      <c r="T14" s="37">
        <f t="shared" si="0"/>
        <v>0</v>
      </c>
      <c r="U14" s="140">
        <f t="shared" si="1"/>
        <v>0</v>
      </c>
      <c r="V14" s="125" cm="1">
        <f t="array" ref="V14">_xlfn.IFS(ISBLANK(O14),0,O14="Fiber",40,O14="Fixed Wireless",20,O14="Copper",10)</f>
        <v>0</v>
      </c>
      <c r="W14" s="16">
        <f t="shared" si="6"/>
        <v>0</v>
      </c>
      <c r="X14" s="16">
        <f t="shared" si="7"/>
        <v>0</v>
      </c>
    </row>
    <row r="15" spans="1:24" ht="20.149999999999999" customHeight="1" x14ac:dyDescent="0.35">
      <c r="A15" s="107">
        <v>10</v>
      </c>
      <c r="B15" s="22"/>
      <c r="C15" s="23"/>
      <c r="D15" s="23"/>
      <c r="E15" s="23"/>
      <c r="F15" s="23"/>
      <c r="G15" s="23"/>
      <c r="H15" s="24"/>
      <c r="I15" s="22"/>
      <c r="J15" s="132"/>
      <c r="K15" s="25"/>
      <c r="L15" s="26"/>
      <c r="M15" s="15"/>
      <c r="N15" s="55"/>
      <c r="O15" s="56"/>
      <c r="P15" s="57"/>
      <c r="Q15" s="42"/>
      <c r="R15" s="46"/>
      <c r="S15" s="63"/>
      <c r="T15" s="37">
        <f t="shared" si="0"/>
        <v>0</v>
      </c>
      <c r="U15" s="140">
        <f t="shared" si="1"/>
        <v>0</v>
      </c>
      <c r="V15" s="125" cm="1">
        <f t="array" ref="V15">_xlfn.IFS(ISBLANK(O15),0,O15="Fiber",40,O15="Fixed Wireless",20,O15="Copper",10)</f>
        <v>0</v>
      </c>
      <c r="W15" s="16">
        <f t="shared" si="6"/>
        <v>0</v>
      </c>
      <c r="X15" s="16">
        <f t="shared" si="7"/>
        <v>0</v>
      </c>
    </row>
    <row r="16" spans="1:24" ht="20.149999999999999" customHeight="1"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20.149999999999999" customHeight="1"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20.149999999999999" customHeight="1"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20.149999999999999" customHeight="1"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20.149999999999999" customHeight="1"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20.149999999999999" customHeight="1"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20.149999999999999" customHeight="1"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20.149999999999999" customHeight="1"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20.149999999999999" customHeight="1"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20.149999999999999" customHeight="1"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20.149999999999999" customHeight="1"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20.149999999999999" customHeight="1"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20.149999999999999" customHeight="1"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20.149999999999999" customHeight="1"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20.149999999999999" customHeight="1"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20.149999999999999" customHeight="1"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20.149999999999999" customHeight="1"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20.149999999999999" customHeight="1"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20.149999999999999" customHeight="1"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20.149999999999999" customHeight="1"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20.149999999999999" customHeight="1"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20.149999999999999" customHeight="1"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20.149999999999999" customHeight="1"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20.149999999999999" customHeight="1"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20.149999999999999" customHeight="1"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20.149999999999999" customHeight="1"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20.149999999999999" customHeight="1"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20.149999999999999" customHeight="1"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20.149999999999999" customHeight="1"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20.149999999999999" customHeight="1"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20.149999999999999" customHeight="1"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20.149999999999999" customHeight="1"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20.149999999999999" customHeight="1"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20.149999999999999" customHeight="1"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20.149999999999999" customHeight="1"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20.149999999999999" customHeight="1"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20.149999999999999" customHeight="1"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20.149999999999999" customHeight="1"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20.149999999999999" customHeight="1"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20.149999999999999" customHeight="1"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20.149999999999999" customHeight="1"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20.149999999999999" customHeight="1"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20.149999999999999" customHeight="1"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20.149999999999999" customHeight="1"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20.149999999999999" customHeight="1"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d6d2f446-f863-4c00-ba44-ebf19adce64d"/>
    <ds:schemaRef ds:uri="http://purl.org/dc/elements/1.1/"/>
    <ds:schemaRef ds:uri="http://schemas.microsoft.com/sharepoint/v3"/>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terms/"/>
    <ds:schemaRef ds:uri="cf63e0e4-4eb7-4cbb-9267-0825e502aadb"/>
    <ds:schemaRef ds:uri="a76cd3a5-e798-46dc-bca1-b38ab7cbdfaf"/>
    <ds:schemaRef ds:uri="http://www.w3.org/XML/1998/namespace"/>
    <ds:schemaRef ds:uri="http://purl.org/dc/dcmitype/"/>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2025-07-23T22:16:48Z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