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H:\My Drive\Jeff Stoner\Customers\WaTech\26-RFQ-004\"/>
    </mc:Choice>
  </mc:AlternateContent>
  <xr:revisionPtr revIDLastSave="0" documentId="8_{2440E2E8-E121-440C-A75A-C6F7400CDD40}" xr6:coauthVersionLast="47" xr6:coauthVersionMax="47" xr10:uidLastSave="{00000000-0000-0000-0000-000000000000}"/>
  <bookViews>
    <workbookView xWindow="0" yWindow="0" windowWidth="4590" windowHeight="73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V10" i="19" a="1"/>
  <c r="V1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<sst xmlns="http://schemas.openxmlformats.org/spreadsheetml/2006/main" count="97" uniqueCount="71">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</sst>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3">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62"/>
  <sheetViews>
    <sheetView tabSelected="1" topLeftCell="F6" zoomScale="106" zoomScaleNormal="106" workbookViewId="0">
      <selection activeCell="O8" sqref="O8"/>
    </sheetView>
  </sheetViews>
  <sheetFormatPr defaultRowHeight="15"/>
  <cols>
    <col min="1" max="1" width="4" style="109" customWidth="1"/>
    <col min="2" max="2" width="34.4257812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7109375" customWidth="1"/>
    <col min="18" max="18" width="12.85546875" customWidth="1"/>
    <col min="19" max="19" width="12.7109375" customWidth="1"/>
    <col min="20" max="20" width="9.7109375"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0" t="s">
        <v>2</v>
      </c>
      <c r="O2" s="151"/>
      <c r="P2" s="151"/>
      <c r="Q2" s="151"/>
      <c r="R2" s="151"/>
      <c r="S2" s="152"/>
      <c r="T2" s="6"/>
      <c r="U2" s="6"/>
      <c r="V2" s="122"/>
      <c r="W2" s="14"/>
      <c r="X2" s="14"/>
    </row>
    <row r="3" spans="1:24" ht="50.1" customHeight="1" thickBot="1">
      <c r="A3" s="108"/>
      <c r="B3" s="7"/>
      <c r="C3" s="8"/>
      <c r="D3" s="8"/>
      <c r="E3" s="8"/>
      <c r="F3" s="8"/>
      <c r="G3" s="8"/>
      <c r="H3" s="8"/>
      <c r="I3" s="144" t="s">
        <v>3</v>
      </c>
      <c r="J3" s="145"/>
      <c r="K3" s="146"/>
      <c r="L3" s="9"/>
      <c r="M3" s="10"/>
      <c r="N3" s="12"/>
      <c r="O3" s="13"/>
      <c r="P3" s="13"/>
      <c r="Q3" s="13"/>
      <c r="R3" s="147" t="s">
        <v>4</v>
      </c>
      <c r="S3" s="148"/>
      <c r="T3" s="149" t="s">
        <v>5</v>
      </c>
      <c r="U3" s="149"/>
      <c r="V3" s="149"/>
      <c r="W3" s="149"/>
      <c r="X3" s="149"/>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J5</f>
        <v>10</v>
      </c>
      <c r="X5" s="113">
        <f>K5</f>
        <v>50</v>
      </c>
    </row>
    <row r="6" spans="1:24" ht="94.5">
      <c r="A6" s="107">
        <v>2</v>
      </c>
      <c r="B6" s="58" t="s">
        <v>34</v>
      </c>
      <c r="C6" s="98" t="s">
        <v>35</v>
      </c>
      <c r="D6" s="139" t="s">
        <v>36</v>
      </c>
      <c r="E6" s="98" t="s">
        <v>37</v>
      </c>
      <c r="F6" s="87" t="s">
        <v>30</v>
      </c>
      <c r="G6" s="87">
        <v>90</v>
      </c>
      <c r="H6" s="99" t="s">
        <v>38</v>
      </c>
      <c r="I6" s="50" t="s">
        <v>32</v>
      </c>
      <c r="J6" s="129">
        <v>10</v>
      </c>
      <c r="K6" s="53">
        <v>50</v>
      </c>
      <c r="L6" s="54"/>
      <c r="M6" s="15"/>
      <c r="N6" s="55"/>
      <c r="O6" s="56"/>
      <c r="P6" s="57"/>
      <c r="Q6" s="42"/>
      <c r="R6" s="67" t="s">
        <v>39</v>
      </c>
      <c r="S6" s="45"/>
      <c r="T6" s="37">
        <f>IF(ISBLANK(N6),G6,N6)</f>
        <v>90</v>
      </c>
      <c r="U6" s="138">
        <f t="shared" ref="U6:U59" si="0">IF(T6="NO BID","NO BID",24*P6+Q6)</f>
        <v>0</v>
      </c>
      <c r="V6" s="125" cm="1">
        <f t="array" ref="V6">_xlfn.IFS(ISBLANK(O6),0,O6="Fiber",40,O6="Fixed Wireless",20,O6="Copper",10)</f>
        <v>0</v>
      </c>
      <c r="W6" s="16">
        <f t="shared" ref="W6:W8" si="1">J6</f>
        <v>10</v>
      </c>
      <c r="X6" s="16">
        <f t="shared" ref="X6:X8" si="2">K6</f>
        <v>50</v>
      </c>
    </row>
    <row r="7" spans="1:24" ht="110.25">
      <c r="A7" s="107">
        <v>3</v>
      </c>
      <c r="B7" s="92" t="s">
        <v>40</v>
      </c>
      <c r="C7" s="93" t="s">
        <v>41</v>
      </c>
      <c r="D7" s="93" t="s">
        <v>42</v>
      </c>
      <c r="E7" s="93" t="s">
        <v>43</v>
      </c>
      <c r="F7" s="93" t="s">
        <v>30</v>
      </c>
      <c r="G7" s="93">
        <v>150</v>
      </c>
      <c r="H7" s="94" t="s">
        <v>44</v>
      </c>
      <c r="I7" s="92" t="s">
        <v>32</v>
      </c>
      <c r="J7" s="127">
        <v>10</v>
      </c>
      <c r="K7" s="95">
        <v>50</v>
      </c>
      <c r="L7" s="96" t="s">
        <v>45</v>
      </c>
      <c r="M7" s="15"/>
      <c r="N7" s="97"/>
      <c r="O7" s="90"/>
      <c r="P7" s="90"/>
      <c r="Q7" s="91"/>
      <c r="R7" s="137"/>
      <c r="S7" s="140" t="s">
        <v>39</v>
      </c>
      <c r="T7" s="37">
        <f t="shared" ref="T7:T59" si="3">IF(ISBLANK(N7),G7,N7)</f>
        <v>150</v>
      </c>
      <c r="U7" s="138">
        <f t="shared" si="0"/>
        <v>0</v>
      </c>
      <c r="V7" s="125" cm="1">
        <f t="array" ref="V7">_xlfn.IFS(ISBLANK(O7),0,O7="Fiber",40,O7="Fixed Wireless",20,O7="Copper",10)</f>
        <v>0</v>
      </c>
      <c r="W7" s="16">
        <f t="shared" si="1"/>
        <v>10</v>
      </c>
      <c r="X7" s="16">
        <f t="shared" si="2"/>
        <v>50</v>
      </c>
    </row>
    <row r="8" spans="1:24" ht="126">
      <c r="A8" s="107">
        <v>4</v>
      </c>
      <c r="B8" s="58" t="s">
        <v>46</v>
      </c>
      <c r="C8" s="59" t="s">
        <v>47</v>
      </c>
      <c r="D8" s="51" t="s">
        <v>42</v>
      </c>
      <c r="E8" s="59" t="s">
        <v>48</v>
      </c>
      <c r="F8" s="59" t="s">
        <v>30</v>
      </c>
      <c r="G8" s="59">
        <v>150</v>
      </c>
      <c r="H8" s="60" t="s">
        <v>38</v>
      </c>
      <c r="I8" s="58" t="s">
        <v>32</v>
      </c>
      <c r="J8" s="130">
        <v>10</v>
      </c>
      <c r="K8" s="61">
        <v>50</v>
      </c>
      <c r="L8" s="54" t="s">
        <v>49</v>
      </c>
      <c r="M8" s="15"/>
      <c r="N8" s="55"/>
      <c r="O8" s="56"/>
      <c r="P8" s="57"/>
      <c r="Q8" s="42"/>
      <c r="R8" s="67" t="s">
        <v>39</v>
      </c>
      <c r="S8" s="45"/>
      <c r="T8" s="37">
        <f t="shared" si="3"/>
        <v>150</v>
      </c>
      <c r="U8" s="138">
        <f t="shared" si="0"/>
        <v>0</v>
      </c>
      <c r="V8" s="125" cm="1">
        <f t="array" ref="V8">_xlfn.IFS(ISBLANK(O8),0,O8="Fiber",40,O8="Fixed Wireless",20,O8="Copper",10)</f>
        <v>0</v>
      </c>
      <c r="W8" s="16">
        <f t="shared" si="1"/>
        <v>10</v>
      </c>
      <c r="X8" s="16">
        <f t="shared" si="2"/>
        <v>50</v>
      </c>
    </row>
    <row r="9" spans="1:24" ht="47.25">
      <c r="A9" s="107">
        <v>5</v>
      </c>
      <c r="B9" s="92" t="s">
        <v>50</v>
      </c>
      <c r="C9" s="93" t="s">
        <v>51</v>
      </c>
      <c r="D9" s="93" t="s">
        <v>52</v>
      </c>
      <c r="E9" s="93" t="s">
        <v>53</v>
      </c>
      <c r="F9" s="93" t="s">
        <v>30</v>
      </c>
      <c r="G9" s="93">
        <v>150</v>
      </c>
      <c r="H9" s="94" t="s">
        <v>38</v>
      </c>
      <c r="I9" s="92" t="s">
        <v>32</v>
      </c>
      <c r="J9" s="127">
        <v>10</v>
      </c>
      <c r="K9" s="95">
        <v>50</v>
      </c>
      <c r="L9" s="96"/>
      <c r="M9" s="15"/>
      <c r="N9" s="97"/>
      <c r="O9" s="90"/>
      <c r="P9" s="90"/>
      <c r="Q9" s="91"/>
      <c r="R9" s="66" t="s">
        <v>39</v>
      </c>
      <c r="S9" s="141"/>
      <c r="T9" s="37">
        <f t="shared" si="3"/>
        <v>150</v>
      </c>
      <c r="U9" s="138">
        <f t="shared" si="0"/>
        <v>0</v>
      </c>
      <c r="V9" s="125" cm="1">
        <f t="array" ref="V9">_xlfn.IFS(ISBLANK(O9),0,O9="Fiber",40,O9="Fixed Wireless",20,O9="Copper",10)</f>
        <v>0</v>
      </c>
      <c r="W9" s="16">
        <f t="shared" ref="W9:W59" si="4">J9</f>
        <v>10</v>
      </c>
      <c r="X9" s="16">
        <f t="shared" ref="X9:X15" si="5">K9</f>
        <v>50</v>
      </c>
    </row>
    <row r="10" spans="1:24" ht="141.75">
      <c r="A10" s="107">
        <v>6</v>
      </c>
      <c r="B10" s="85" t="s">
        <v>54</v>
      </c>
      <c r="C10" s="98" t="s">
        <v>55</v>
      </c>
      <c r="D10" s="98" t="s">
        <v>42</v>
      </c>
      <c r="E10" s="98" t="s">
        <v>56</v>
      </c>
      <c r="F10" s="87" t="s">
        <v>57</v>
      </c>
      <c r="G10" s="87">
        <v>150</v>
      </c>
      <c r="H10" s="99" t="s">
        <v>31</v>
      </c>
      <c r="I10" s="85" t="s">
        <v>32</v>
      </c>
      <c r="J10" s="131">
        <v>10</v>
      </c>
      <c r="K10" s="100">
        <v>50</v>
      </c>
      <c r="L10" s="86" t="s">
        <v>58</v>
      </c>
      <c r="M10" s="15"/>
      <c r="N10" s="40">
        <v>90</v>
      </c>
      <c r="O10" s="41" t="s">
        <v>59</v>
      </c>
      <c r="P10" s="42">
        <v>287</v>
      </c>
      <c r="Q10" s="42">
        <v>0</v>
      </c>
      <c r="R10" s="68">
        <v>395</v>
      </c>
      <c r="S10" s="43">
        <v>695</v>
      </c>
      <c r="T10" s="37">
        <f t="shared" si="3"/>
        <v>90</v>
      </c>
      <c r="U10" s="138">
        <f t="shared" si="0"/>
        <v>6888</v>
      </c>
      <c r="V10" s="125" cm="1">
        <f t="array" ref="V10">_xlfn.IFS(ISBLANK(O10),0,O10="Fiber",40,O10="Fixed Wireless",20,O10="Copper",10)</f>
        <v>40</v>
      </c>
      <c r="W10" s="16">
        <f t="shared" si="4"/>
        <v>10</v>
      </c>
      <c r="X10" s="16">
        <f t="shared" si="5"/>
        <v>50</v>
      </c>
    </row>
    <row r="11" spans="1:24" ht="78.75">
      <c r="A11" s="107">
        <v>7</v>
      </c>
      <c r="B11" s="17" t="s">
        <v>60</v>
      </c>
      <c r="C11" s="28" t="s">
        <v>61</v>
      </c>
      <c r="D11" s="28" t="s">
        <v>62</v>
      </c>
      <c r="E11" s="28" t="s">
        <v>63</v>
      </c>
      <c r="F11" s="18" t="s">
        <v>30</v>
      </c>
      <c r="G11" s="18">
        <v>150</v>
      </c>
      <c r="H11" s="19" t="s">
        <v>38</v>
      </c>
      <c r="I11" s="17" t="s">
        <v>32</v>
      </c>
      <c r="J11" s="128">
        <v>10</v>
      </c>
      <c r="K11" s="20">
        <v>50</v>
      </c>
      <c r="L11" s="21" t="s">
        <v>64</v>
      </c>
      <c r="M11" s="15"/>
      <c r="N11" s="35"/>
      <c r="O11" s="32"/>
      <c r="P11" s="33"/>
      <c r="Q11" s="91"/>
      <c r="R11" s="66" t="s">
        <v>39</v>
      </c>
      <c r="S11" s="44"/>
      <c r="T11" s="37">
        <f t="shared" si="3"/>
        <v>150</v>
      </c>
      <c r="U11" s="138">
        <f t="shared" si="0"/>
        <v>0</v>
      </c>
      <c r="V11" s="125" cm="1">
        <f t="array" ref="V11">_xlfn.IFS(ISBLANK(O11),0,O11="Fiber",40,O11="Fixed Wireless",20,O11="Copper",10)</f>
        <v>0</v>
      </c>
      <c r="W11" s="16">
        <f t="shared" si="4"/>
        <v>10</v>
      </c>
      <c r="X11" s="16">
        <f t="shared" si="5"/>
        <v>50</v>
      </c>
    </row>
    <row r="12" spans="1:24" ht="236.25">
      <c r="A12" s="107">
        <v>1</v>
      </c>
      <c r="B12" s="85" t="s">
        <v>65</v>
      </c>
      <c r="C12" s="98" t="s">
        <v>66</v>
      </c>
      <c r="D12" s="98" t="s">
        <v>67</v>
      </c>
      <c r="E12" s="98" t="s">
        <v>68</v>
      </c>
      <c r="F12" s="87" t="s">
        <v>57</v>
      </c>
      <c r="G12" s="87">
        <v>75</v>
      </c>
      <c r="H12" s="99" t="s">
        <v>69</v>
      </c>
      <c r="I12" s="85" t="s">
        <v>32</v>
      </c>
      <c r="J12" s="131">
        <v>50</v>
      </c>
      <c r="K12" s="100">
        <v>50</v>
      </c>
      <c r="L12" s="86" t="s">
        <v>70</v>
      </c>
      <c r="M12" s="15"/>
      <c r="N12" s="40"/>
      <c r="O12" s="41"/>
      <c r="P12" s="42"/>
      <c r="Q12" s="42"/>
      <c r="R12" s="68"/>
      <c r="S12" s="67" t="s">
        <v>39</v>
      </c>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75">
      <c r="A60" s="107"/>
    </row>
    <row r="61" spans="1:24" ht="15.75">
      <c r="A61" s="107"/>
    </row>
    <row r="62" spans="1:24" ht="15.75">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00000000-0002-0000-0000-000000000000}">
      <formula1>"YES, NO"</formula1>
    </dataValidation>
    <dataValidation type="list" allowBlank="1" showInputMessage="1" showErrorMessage="1" sqref="O6:O59" xr:uid="{00000000-0002-0000-0000-000001000000}">
      <formula1>"Fiber, Copper, Fixed Wireless"</formula1>
    </dataValidation>
    <dataValidation type="decimal" showInputMessage="1" showErrorMessage="1" sqref="Q6:Q59" xr:uid="{00000000-0002-0000-0000-000002000000}">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C47D17D0-4A39-4F70-B9ED-F9F774B4CED0}"/>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2025-09-03T19:16:15Z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