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https://rcntelecom-my.sharepoint.com/personal/jeffrey_stoner_astound_com/Documents/Jeff Stoner/Customers/WaTech/26-RFQ-006/"/>
    </mc:Choice>
  </mc:AlternateContent>
  <xr:revisionPtr revIDLastSave="0" documentId="8_{E631347E-29A0-4291-8822-3D71EAA005E0}" xr6:coauthVersionLast="47" xr6:coauthVersionMax="47" xr10:uidLastSave="{00000000-0000-0000-0000-000000000000}"/>
  <bookViews>
    <workbookView xWindow="0" yWindow="0" windowWidth="28800" windowHeight="135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W6" i="19"/>
  <c r="X6" i="19"/>
  <c r="X9" i="19"/>
  <c r="W9" i="19"/>
  <c r="X8" i="19"/>
  <c r="W8" i="19"/>
  <c r="V8" i="19" a="1"/>
  <c r="V8" i="19" s="1"/>
  <c r="X7" i="19"/>
  <c r="W7" i="19"/>
  <c r="T5" i="19"/>
  <c r="U5"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V6" i="19" a="1"/>
  <c r="V9" i="19" a="1"/>
  <c r="V7" i="19" a="1"/>
  <c r="V10" i="19" a="1"/>
  <c r="V6" i="19" l="1"/>
  <c r="V9" i="19"/>
  <c r="V7" i="19"/>
  <c r="V10" i="19"/>
  <c r="X60" i="19"/>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<sst xmlns="http://schemas.openxmlformats.org/spreadsheetml/2006/main" count="92" uniqueCount="66">
  <si>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</si>
  <si>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</si>
  <si>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</si>
  <si>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</si>
  <si>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</si>
  <si>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</si>
  <si>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</si>
  <si>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</si>
  <si>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</si>
  <si>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</si>
  <si>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</si>
  <si>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</si>
  <si>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</si>
  <si>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</si>
  <si>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</si>
  <si>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</si>
  <si>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</si>
  <si>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</si>
  <si>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</si>
  <si>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</si>
  <si>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</si>
  <si>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</si>
  <si>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</si>
  <si>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</si>
  <si>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</si>
  <si>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</si>
  <si>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</si>
  <si>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</si>
  <si>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</si>
  <si>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</si>
  <si>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</si>
  <si>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</si>
  <si>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</si>
  <si>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</si>
  <si>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</si>
  <si>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</si>
  <si>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</si>
  <si>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</si>
  <si>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</si>
  <si>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Fiber</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</si>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</sst>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63"/>
  <sheetViews>
    <sheetView tabSelected="1" zoomScale="90" zoomScaleNormal="90" workbookViewId="0">
      <pane ySplit="4" topLeftCell="A5" activePane="bottomLeft" state="frozen"/>
      <selection pane="bottomLeft" activeCell="B2" sqref="B2"/>
      <selection activeCell="F1" sqref="F1"/>
    </sheetView>
  </sheetViews>
  <sheetFormatPr defaultRowHeight="15"/>
  <cols>
    <col min="1" max="1" width="4" style="109" customWidth="1"/>
    <col min="2" max="2" width="38.28515625" customWidth="1"/>
    <col min="3" max="3" width="56.5703125" customWidth="1"/>
    <col min="4" max="4" width="33.7109375" customWidth="1"/>
    <col min="5" max="5" width="102"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6" width="11.5703125" customWidth="1"/>
    <col min="19" max="19" width="13.28515625" customWidth="1"/>
    <col min="20" max="20" width="11.5703125" customWidth="1"/>
    <col min="21" max="21" width="13.42578125" customWidth="1"/>
    <col min="22" max="22" width="16" style="126" customWidth="1"/>
    <col min="23" max="23" width="17.7109375" customWidth="1"/>
    <col min="24" max="24" width="14.7109375" customWidth="1"/>
  </cols>
  <sheetData>
    <row r="1" spans="1:24" ht="16.5" thickBot="1">
      <c r="A1" s="106" t="s">
        <v>0</v>
      </c>
      <c r="B1" s="11"/>
      <c r="C1" s="11"/>
      <c r="D1" s="11"/>
      <c r="E1" s="11"/>
      <c r="F1" s="11"/>
      <c r="G1" s="11"/>
      <c r="H1" s="11"/>
      <c r="I1" s="11"/>
      <c r="J1" s="11"/>
      <c r="K1" s="11"/>
      <c r="L1" s="11"/>
      <c r="M1" s="14"/>
      <c r="N1" s="14"/>
      <c r="O1" s="1"/>
      <c r="P1" s="1"/>
      <c r="Q1" s="2"/>
      <c r="R1" s="2"/>
      <c r="S1" s="2"/>
      <c r="T1" s="3"/>
      <c r="U1" s="3"/>
      <c r="V1" s="121"/>
      <c r="W1" s="14"/>
      <c r="X1" s="14"/>
    </row>
    <row r="2" spans="1:24" ht="16.5"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6.5"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8"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3">
      <c r="A6" s="107">
        <v>1</v>
      </c>
      <c r="B6" s="92" t="s">
        <v>34</v>
      </c>
      <c r="C6" s="93" t="s">
        <v>35</v>
      </c>
      <c r="D6" s="93" t="s">
        <v>36</v>
      </c>
      <c r="E6" s="93" t="s">
        <v>37</v>
      </c>
      <c r="F6" s="93" t="s">
        <v>30</v>
      </c>
      <c r="G6" s="93">
        <v>150</v>
      </c>
      <c r="H6" s="94" t="s">
        <v>38</v>
      </c>
      <c r="I6" s="17" t="s">
        <v>32</v>
      </c>
      <c r="J6" s="128">
        <v>10</v>
      </c>
      <c r="K6" s="20">
        <v>50</v>
      </c>
      <c r="L6" s="21"/>
      <c r="M6" s="15"/>
      <c r="N6" s="35">
        <v>90</v>
      </c>
      <c r="O6" s="32" t="s">
        <v>39</v>
      </c>
      <c r="P6" s="33">
        <v>375</v>
      </c>
      <c r="Q6" s="91">
        <v>0</v>
      </c>
      <c r="R6" s="144" t="s">
        <v>40</v>
      </c>
      <c r="S6" s="44">
        <v>625</v>
      </c>
      <c r="T6" s="37">
        <f t="shared" ref="T6:T60" si="0">IF(ISBLANK(N6),G6,N6)</f>
        <v>90</v>
      </c>
      <c r="U6" s="140">
        <f t="shared" ref="U6:U60" si="1">IF(T6="NO BID","NO BID",24*P6+Q6)</f>
        <v>9000</v>
      </c>
      <c r="V6" s="125" cm="1">
        <f t="array" ref="V6">_xlfn.IFS(ISBLANK(O6),0,O6="Fiber",40,O6="Fixed Wireless",20,O6="Copper",10)</f>
        <v>40</v>
      </c>
      <c r="W6" s="16">
        <f t="shared" ref="W6" si="2">J6</f>
        <v>10</v>
      </c>
      <c r="X6" s="16">
        <f t="shared" ref="X6" si="3">K6</f>
        <v>50</v>
      </c>
    </row>
    <row r="7" spans="1:24" ht="150">
      <c r="A7" s="107">
        <v>2</v>
      </c>
      <c r="B7" s="141" t="s">
        <v>41</v>
      </c>
      <c r="C7" s="142" t="s">
        <v>42</v>
      </c>
      <c r="D7" s="142" t="s">
        <v>43</v>
      </c>
      <c r="E7" s="142" t="s">
        <v>44</v>
      </c>
      <c r="F7" s="142" t="s">
        <v>30</v>
      </c>
      <c r="G7" s="142">
        <v>150</v>
      </c>
      <c r="H7" s="99" t="s">
        <v>38</v>
      </c>
      <c r="I7" s="50" t="s">
        <v>32</v>
      </c>
      <c r="J7" s="129">
        <v>10</v>
      </c>
      <c r="K7" s="53">
        <v>50</v>
      </c>
      <c r="L7" s="54" t="s">
        <v>45</v>
      </c>
      <c r="M7" s="15"/>
      <c r="N7" s="55"/>
      <c r="O7" s="56" t="s">
        <v>39</v>
      </c>
      <c r="P7" s="57">
        <v>850</v>
      </c>
      <c r="Q7" s="42">
        <v>0</v>
      </c>
      <c r="R7" s="67" t="s">
        <v>40</v>
      </c>
      <c r="S7" s="45">
        <v>850</v>
      </c>
      <c r="T7" s="37">
        <f t="shared" ref="T7" si="4">IF(ISBLANK(N7),G7,N7)</f>
        <v>150</v>
      </c>
      <c r="U7" s="140">
        <f t="shared" ref="U7" si="5">IF(T7="NO BID","NO BID",24*P7+Q7)</f>
        <v>20400</v>
      </c>
      <c r="V7" s="125" cm="1">
        <f t="array" ref="V7">_xlfn.IFS(ISBLANK(O7),0,O7="Fiber",40,O7="Fixed Wireless",20,O7="Copper",10)</f>
        <v>40</v>
      </c>
      <c r="W7" s="16">
        <f t="shared" ref="W7:W9" si="6">J7</f>
        <v>10</v>
      </c>
      <c r="X7" s="16">
        <f t="shared" ref="X7:X9" si="7">K7</f>
        <v>50</v>
      </c>
    </row>
    <row r="8" spans="1:24" ht="141.75">
      <c r="A8" s="107">
        <v>3</v>
      </c>
      <c r="B8" s="92" t="s">
        <v>46</v>
      </c>
      <c r="C8" s="93" t="s">
        <v>47</v>
      </c>
      <c r="D8" s="93" t="s">
        <v>48</v>
      </c>
      <c r="E8" s="93" t="s">
        <v>49</v>
      </c>
      <c r="F8" s="93" t="s">
        <v>30</v>
      </c>
      <c r="G8" s="93">
        <v>150</v>
      </c>
      <c r="H8" s="94" t="s">
        <v>38</v>
      </c>
      <c r="I8" s="92" t="s">
        <v>32</v>
      </c>
      <c r="J8" s="127">
        <v>10</v>
      </c>
      <c r="K8" s="95">
        <v>50</v>
      </c>
      <c r="L8" s="96" t="s">
        <v>50</v>
      </c>
      <c r="M8" s="15"/>
      <c r="N8" s="97"/>
      <c r="O8" s="90"/>
      <c r="P8" s="90"/>
      <c r="Q8" s="91"/>
      <c r="R8" s="145" t="s">
        <v>40</v>
      </c>
      <c r="S8" s="138"/>
      <c r="T8" s="37">
        <f t="shared" si="0"/>
        <v>150</v>
      </c>
      <c r="U8" s="140">
        <f t="shared" si="1"/>
        <v>0</v>
      </c>
      <c r="V8" s="125" cm="1">
        <f t="array" ref="V8">_xlfn.IFS(ISBLANK(O8),0,O8="Fiber",40,O8="Fixed Wireless",20,O8="Copper",10)</f>
        <v>0</v>
      </c>
      <c r="W8" s="16">
        <f t="shared" si="6"/>
        <v>10</v>
      </c>
      <c r="X8" s="16">
        <f t="shared" si="7"/>
        <v>50</v>
      </c>
    </row>
    <row r="9" spans="1:24" ht="47.25">
      <c r="A9" s="107">
        <v>4</v>
      </c>
      <c r="B9" s="58" t="s">
        <v>51</v>
      </c>
      <c r="C9" s="59" t="s">
        <v>52</v>
      </c>
      <c r="D9" s="51" t="s">
        <v>53</v>
      </c>
      <c r="E9" s="59" t="s">
        <v>54</v>
      </c>
      <c r="F9" s="59" t="s">
        <v>30</v>
      </c>
      <c r="G9" s="59">
        <v>300</v>
      </c>
      <c r="H9" s="60" t="s">
        <v>38</v>
      </c>
      <c r="I9" s="58" t="s">
        <v>32</v>
      </c>
      <c r="J9" s="130">
        <v>10</v>
      </c>
      <c r="K9" s="61">
        <v>50</v>
      </c>
      <c r="L9" s="54" t="s">
        <v>55</v>
      </c>
      <c r="M9" s="15"/>
      <c r="N9" s="55"/>
      <c r="O9" s="56" t="s">
        <v>39</v>
      </c>
      <c r="P9" s="57">
        <v>6000</v>
      </c>
      <c r="Q9" s="42">
        <v>0</v>
      </c>
      <c r="R9" s="67" t="s">
        <v>40</v>
      </c>
      <c r="S9" s="70">
        <v>6000</v>
      </c>
      <c r="T9" s="37">
        <f t="shared" si="0"/>
        <v>300</v>
      </c>
      <c r="U9" s="140">
        <f t="shared" si="1"/>
        <v>144000</v>
      </c>
      <c r="V9" s="125" cm="1">
        <f t="array" ref="V9">_xlfn.IFS(ISBLANK(O9),0,O9="Fiber",40,O9="Fixed Wireless",20,O9="Copper",10)</f>
        <v>40</v>
      </c>
      <c r="W9" s="16">
        <f t="shared" si="6"/>
        <v>10</v>
      </c>
      <c r="X9" s="16">
        <f t="shared" si="7"/>
        <v>50</v>
      </c>
    </row>
    <row r="10" spans="1:24" ht="126">
      <c r="A10" s="107">
        <v>5</v>
      </c>
      <c r="B10" s="92" t="s">
        <v>56</v>
      </c>
      <c r="C10" s="93" t="s">
        <v>57</v>
      </c>
      <c r="D10" s="93" t="s">
        <v>58</v>
      </c>
      <c r="E10" s="93" t="s">
        <v>59</v>
      </c>
      <c r="F10" s="93" t="s">
        <v>30</v>
      </c>
      <c r="G10" s="93">
        <v>150</v>
      </c>
      <c r="H10" s="94" t="s">
        <v>38</v>
      </c>
      <c r="I10" s="92" t="s">
        <v>32</v>
      </c>
      <c r="J10" s="127">
        <v>10</v>
      </c>
      <c r="K10" s="95">
        <v>50</v>
      </c>
      <c r="L10" s="96"/>
      <c r="M10" s="15"/>
      <c r="N10" s="97">
        <v>90</v>
      </c>
      <c r="O10" s="90" t="s">
        <v>39</v>
      </c>
      <c r="P10" s="90">
        <v>375</v>
      </c>
      <c r="Q10" s="91">
        <v>0</v>
      </c>
      <c r="R10" s="145" t="s">
        <v>40</v>
      </c>
      <c r="S10" s="138">
        <v>625</v>
      </c>
      <c r="T10" s="37">
        <f t="shared" si="0"/>
        <v>90</v>
      </c>
      <c r="U10" s="140">
        <f t="shared" si="1"/>
        <v>9000</v>
      </c>
      <c r="V10" s="125" cm="1">
        <f t="array" ref="V10">_xlfn.IFS(ISBLANK(O10),0,O10="Fiber",40,O10="Fixed Wireless",20,O10="Copper",10)</f>
        <v>40</v>
      </c>
      <c r="W10" s="16">
        <f t="shared" ref="W10:W60" si="8">J10</f>
        <v>10</v>
      </c>
      <c r="X10" s="16">
        <f t="shared" ref="X10:X16" si="9">K10</f>
        <v>50</v>
      </c>
    </row>
    <row r="11" spans="1:24" ht="157.5">
      <c r="A11" s="107">
        <v>6</v>
      </c>
      <c r="B11" s="85" t="s">
        <v>60</v>
      </c>
      <c r="C11" s="98" t="s">
        <v>61</v>
      </c>
      <c r="D11" s="98" t="s">
        <v>62</v>
      </c>
      <c r="E11" s="98" t="s">
        <v>63</v>
      </c>
      <c r="F11" s="87" t="s">
        <v>64</v>
      </c>
      <c r="G11" s="87">
        <v>150</v>
      </c>
      <c r="H11" s="99" t="s">
        <v>38</v>
      </c>
      <c r="I11" s="85" t="s">
        <v>32</v>
      </c>
      <c r="J11" s="131">
        <v>10</v>
      </c>
      <c r="K11" s="100">
        <v>50</v>
      </c>
      <c r="L11" s="86" t="s">
        <v>65</v>
      </c>
      <c r="M11" s="15"/>
      <c r="N11" s="40"/>
      <c r="O11" s="41"/>
      <c r="P11" s="42"/>
      <c r="Q11" s="42"/>
      <c r="R11" s="67" t="s">
        <v>40</v>
      </c>
      <c r="S11" s="43"/>
      <c r="T11" s="37">
        <f t="shared" si="0"/>
        <v>150</v>
      </c>
      <c r="U11" s="140">
        <f t="shared" si="1"/>
        <v>0</v>
      </c>
      <c r="V11" s="125" cm="1">
        <f t="array" ref="V11">_xlfn.IFS(ISBLANK(O11),0,O11="Fiber",40,O11="Fixed Wireless",20,O11="Copper",10)</f>
        <v>0</v>
      </c>
      <c r="W11" s="16">
        <f t="shared" si="8"/>
        <v>10</v>
      </c>
      <c r="X11" s="16">
        <f t="shared" si="9"/>
        <v>50</v>
      </c>
    </row>
    <row r="12" spans="1:24" ht="15.75">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75">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75">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75">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75">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75">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75">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75">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75">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75">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75">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75">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75">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75">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75">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75">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75">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75">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75">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75">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75">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75">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75">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75">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75">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75">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75">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75">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75">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75">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75">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75">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75">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75">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75">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75">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75">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75">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75">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75">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75">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75">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75">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75">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75">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75">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75">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75">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75">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75">
      <c r="A61" s="107"/>
    </row>
    <row r="62" spans="1:24" ht="15.75">
      <c r="A62" s="107"/>
    </row>
    <row r="63" spans="1:24" ht="15.75">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00000000-0002-0000-0000-000000000000}">
      <formula1>"YES, NO"</formula1>
    </dataValidation>
    <dataValidation type="list" allowBlank="1" showInputMessage="1" showErrorMessage="1" sqref="O6:O60" xr:uid="{00000000-0002-0000-0000-000001000000}">
      <formula1>"Fiber, Copper, Fixed Wireless"</formula1>
    </dataValidation>
    <dataValidation type="decimal" showInputMessage="1" showErrorMessage="1" sqref="Q6:Q60" xr:uid="{00000000-0002-0000-0000-000002000000}">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5750C577-5FD6-479B-BB2A-0ACA010EF07F}"/>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2025-10-01T19:30:07Z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